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Rozpočet" sheetId="1" r:id="rId1"/>
  </sheets>
  <definedNames>
    <definedName name="_xlnm.Print_Titles" localSheetId="0">Rozpočet!$3:$7</definedName>
    <definedName name="_xlnm.Print_Area" localSheetId="0">Rozpočet!$A$2:$K$140</definedName>
  </definedNames>
  <calcPr calcId="152511"/>
</workbook>
</file>

<file path=xl/calcChain.xml><?xml version="1.0" encoding="utf-8"?>
<calcChain xmlns="http://schemas.openxmlformats.org/spreadsheetml/2006/main">
  <c r="F23" i="1" l="1"/>
  <c r="I100" i="1" l="1"/>
  <c r="J100" i="1" s="1"/>
  <c r="I97" i="1"/>
  <c r="J97" i="1" s="1"/>
  <c r="I94" i="1"/>
  <c r="J94" i="1" s="1"/>
  <c r="I75" i="1"/>
  <c r="J75" i="1" s="1"/>
  <c r="I78" i="1"/>
  <c r="J78" i="1" s="1"/>
  <c r="I81" i="1"/>
  <c r="J81" i="1" s="1"/>
  <c r="I84" i="1"/>
  <c r="J84" i="1" s="1"/>
  <c r="I87" i="1"/>
  <c r="J87" i="1" s="1"/>
  <c r="I90" i="1"/>
  <c r="J90" i="1" s="1"/>
  <c r="I72" i="1"/>
  <c r="J72" i="1" s="1"/>
  <c r="I69" i="1"/>
  <c r="J69" i="1" s="1"/>
  <c r="I46" i="1"/>
  <c r="J46" i="1" s="1"/>
  <c r="I49" i="1"/>
  <c r="J49" i="1" s="1"/>
  <c r="I52" i="1"/>
  <c r="J52" i="1" s="1"/>
  <c r="I55" i="1"/>
  <c r="J55" i="1" s="1"/>
  <c r="I58" i="1"/>
  <c r="J58" i="1" s="1"/>
  <c r="I61" i="1"/>
  <c r="J61" i="1" s="1"/>
  <c r="I64" i="1"/>
  <c r="J64" i="1" s="1"/>
  <c r="I43" i="1"/>
  <c r="J43" i="1" s="1"/>
  <c r="I40" i="1"/>
  <c r="J40" i="1" s="1"/>
  <c r="I37" i="1"/>
  <c r="J37" i="1" s="1"/>
  <c r="I34" i="1"/>
  <c r="J34" i="1" s="1"/>
  <c r="I31" i="1"/>
  <c r="J31" i="1" s="1"/>
  <c r="I25" i="1"/>
  <c r="F101" i="1"/>
  <c r="F102" i="1"/>
  <c r="F76" i="1"/>
  <c r="F77" i="1"/>
  <c r="F79" i="1"/>
  <c r="F80" i="1"/>
  <c r="F82" i="1"/>
  <c r="F83" i="1"/>
  <c r="F85" i="1"/>
  <c r="F86" i="1"/>
  <c r="F88" i="1"/>
  <c r="F89" i="1"/>
  <c r="F91" i="1"/>
  <c r="F92" i="1"/>
  <c r="F74" i="1"/>
  <c r="F73" i="1"/>
  <c r="F95" i="1"/>
  <c r="F96" i="1"/>
  <c r="F50" i="1"/>
  <c r="F51" i="1"/>
  <c r="F53" i="1"/>
  <c r="F54" i="1"/>
  <c r="F57" i="1"/>
  <c r="F60" i="1"/>
  <c r="F63" i="1"/>
  <c r="F65" i="1"/>
  <c r="F66" i="1"/>
  <c r="F47" i="1"/>
  <c r="F48" i="1"/>
  <c r="F42" i="1"/>
  <c r="F36" i="1"/>
  <c r="F30" i="1"/>
  <c r="F29" i="1"/>
  <c r="F27" i="1"/>
  <c r="I13" i="1"/>
  <c r="I9" i="1"/>
  <c r="F15" i="1"/>
  <c r="F14" i="1"/>
  <c r="F13" i="1" l="1"/>
  <c r="I8" i="1"/>
  <c r="F46" i="1"/>
  <c r="F61" i="1"/>
  <c r="F55" i="1"/>
  <c r="F52" i="1"/>
  <c r="F49" i="1"/>
  <c r="F94" i="1"/>
  <c r="F90" i="1"/>
  <c r="F84" i="1"/>
  <c r="F28" i="1"/>
  <c r="F37" i="1"/>
  <c r="F72" i="1"/>
  <c r="F78" i="1"/>
  <c r="I68" i="1"/>
  <c r="I93" i="1"/>
  <c r="I28" i="1"/>
  <c r="I24" i="1" s="1"/>
  <c r="F69" i="1"/>
  <c r="F64" i="1"/>
  <c r="F58" i="1"/>
  <c r="F87" i="1"/>
  <c r="F81" i="1"/>
  <c r="F97" i="1"/>
  <c r="F100" i="1"/>
  <c r="F75" i="1"/>
  <c r="F31" i="1"/>
  <c r="F21" i="1"/>
  <c r="I18" i="1"/>
  <c r="F35" i="1"/>
  <c r="F34" i="1" s="1"/>
  <c r="F41" i="1"/>
  <c r="F40" i="1" s="1"/>
  <c r="F43" i="1"/>
  <c r="F26" i="1"/>
  <c r="F25" i="1" s="1"/>
  <c r="F22" i="1"/>
  <c r="F20" i="1"/>
  <c r="F19" i="1"/>
  <c r="G9" i="1"/>
  <c r="J9" i="1" s="1"/>
  <c r="I67" i="1" l="1"/>
  <c r="G24" i="1"/>
  <c r="J24" i="1" s="1"/>
  <c r="I16" i="1"/>
  <c r="G93" i="1"/>
  <c r="J93" i="1" s="1"/>
  <c r="F103" i="1"/>
  <c r="G68" i="1"/>
  <c r="G18" i="1"/>
  <c r="J109" i="1"/>
  <c r="J110" i="1"/>
  <c r="G111" i="1"/>
  <c r="J111" i="1" s="1"/>
  <c r="J18" i="1" l="1"/>
  <c r="G67" i="1"/>
  <c r="J67" i="1" s="1"/>
  <c r="J68" i="1"/>
  <c r="G112" i="1"/>
  <c r="J112" i="1" s="1"/>
  <c r="J108" i="1"/>
  <c r="G13" i="1"/>
  <c r="G8" i="1" l="1"/>
  <c r="J13" i="1"/>
  <c r="G17" i="1" l="1"/>
  <c r="J8" i="1"/>
  <c r="H8" i="1"/>
  <c r="G16" i="1" l="1"/>
  <c r="J17" i="1"/>
  <c r="J16" i="1" l="1"/>
  <c r="G103" i="1"/>
  <c r="H23" i="1" s="1"/>
  <c r="H90" i="1" l="1"/>
  <c r="H86" i="1"/>
  <c r="H82" i="1"/>
  <c r="H78" i="1"/>
  <c r="H74" i="1"/>
  <c r="H89" i="1"/>
  <c r="H85" i="1"/>
  <c r="H81" i="1"/>
  <c r="H77" i="1"/>
  <c r="H71" i="1"/>
  <c r="H63" i="1"/>
  <c r="H54" i="1"/>
  <c r="H45" i="1"/>
  <c r="H36" i="1"/>
  <c r="H65" i="1"/>
  <c r="H57" i="1"/>
  <c r="H48" i="1"/>
  <c r="H39" i="1"/>
  <c r="H27" i="1"/>
  <c r="H95" i="1"/>
  <c r="H99" i="1"/>
  <c r="H96" i="1"/>
  <c r="H100" i="1"/>
  <c r="H70" i="1"/>
  <c r="H72" i="1"/>
  <c r="H21" i="1"/>
  <c r="H19" i="1"/>
  <c r="H56" i="1"/>
  <c r="H47" i="1"/>
  <c r="H41" i="1"/>
  <c r="H32" i="1"/>
  <c r="H26" i="1"/>
  <c r="H64" i="1"/>
  <c r="H58" i="1"/>
  <c r="H52" i="1"/>
  <c r="H46" i="1"/>
  <c r="H38" i="1"/>
  <c r="H31" i="1"/>
  <c r="H92" i="1"/>
  <c r="H88" i="1"/>
  <c r="H84" i="1"/>
  <c r="H80" i="1"/>
  <c r="H76" i="1"/>
  <c r="H91" i="1"/>
  <c r="H87" i="1"/>
  <c r="H83" i="1"/>
  <c r="H79" i="1"/>
  <c r="H75" i="1"/>
  <c r="H66" i="1"/>
  <c r="H60" i="1"/>
  <c r="H50" i="1"/>
  <c r="H40" i="1"/>
  <c r="H30" i="1"/>
  <c r="H62" i="1"/>
  <c r="H51" i="1"/>
  <c r="H42" i="1"/>
  <c r="H33" i="1"/>
  <c r="H97" i="1"/>
  <c r="H101" i="1"/>
  <c r="H98" i="1"/>
  <c r="H94" i="1"/>
  <c r="H73" i="1"/>
  <c r="H69" i="1"/>
  <c r="H22" i="1"/>
  <c r="H59" i="1"/>
  <c r="H53" i="1"/>
  <c r="H44" i="1"/>
  <c r="H37" i="1"/>
  <c r="H28" i="1"/>
  <c r="H35" i="1"/>
  <c r="H20" i="1"/>
  <c r="H61" i="1"/>
  <c r="H55" i="1"/>
  <c r="H49" i="1"/>
  <c r="H43" i="1"/>
  <c r="H34" i="1"/>
  <c r="H29" i="1"/>
  <c r="H112" i="1"/>
  <c r="H25" i="1"/>
</calcChain>
</file>

<file path=xl/sharedStrings.xml><?xml version="1.0" encoding="utf-8"?>
<sst xmlns="http://schemas.openxmlformats.org/spreadsheetml/2006/main" count="195" uniqueCount="184">
  <si>
    <t>Jednotka</t>
  </si>
  <si>
    <t>Počet jednotek</t>
  </si>
  <si>
    <t>Titul, jméno, příjmení:</t>
  </si>
  <si>
    <t>Poznámky k vyplňování rozpočtu:</t>
  </si>
  <si>
    <t>Druh výdajů</t>
  </si>
  <si>
    <t>Pokud je součástí výdajů nákup použitého zařízení, je třeba jej zařadit do odpovídající položky a tuto skutečnost uvést v poznámce.</t>
  </si>
  <si>
    <t xml:space="preserve"> </t>
  </si>
  <si>
    <t>Název projektu:</t>
  </si>
  <si>
    <t>1.1  Hrubá mzda a platy včetně odvodů zaměstnavatele</t>
  </si>
  <si>
    <t>Jednotková cena</t>
  </si>
  <si>
    <t>Schválil (statutární zástupce či jím pověřený jiný subjekt)</t>
  </si>
  <si>
    <t>Datum</t>
  </si>
  <si>
    <t>Podpis</t>
  </si>
  <si>
    <t>Razítko</t>
  </si>
  <si>
    <t>1.2  Neplacená dobrovolná práce</t>
  </si>
  <si>
    <t>CELKEM</t>
  </si>
  <si>
    <t>Způsobilé výdaje</t>
  </si>
  <si>
    <t>Nezpůsobilé výdaje</t>
  </si>
  <si>
    <t>výdaje položky
(v EUR)</t>
  </si>
  <si>
    <t>výdaje kapitoly
(v EUR)</t>
  </si>
  <si>
    <t>Výdaje celkem</t>
  </si>
  <si>
    <t>Do šedě podbarvených buněk nevkládejte žádné údaje</t>
  </si>
  <si>
    <t>PODROBNÝ ROZPOČET části projektu realizované českým partnerem</t>
  </si>
  <si>
    <t>% kontrola</t>
  </si>
  <si>
    <t>Název a číslo partnera dle projektové žádosti:</t>
  </si>
  <si>
    <t>Součástí výše uvedeného rozpočty jsou tyto výdaje na přípravu projektu</t>
  </si>
  <si>
    <t>Položka rozpočtu</t>
  </si>
  <si>
    <t>Druh výdaje</t>
  </si>
  <si>
    <t>Celkem</t>
  </si>
  <si>
    <t>U výdajů na přípravu uvádějte v prvním sloupci číslo položky, pod kterou je výdaj uveden v podrobném rozpočtu výše, ve druhém sloupci pak název položky.</t>
  </si>
  <si>
    <t>Předepsané kapitoly (první úroveň číslování) a podkapitoly (druhá úroveň číslování) jsou pevně dané, tzn. navázané na strukturu žádosti a nelze je proto měnit (vymazat, přejmentovat).</t>
  </si>
  <si>
    <r>
      <t xml:space="preserve">Uzná-li žadatel za nutné, může v jednotlivých kapitolách a podkapitolách rozpočtu přidat další řádky (položky). </t>
    </r>
    <r>
      <rPr>
        <b/>
        <sz val="10"/>
        <rFont val="Arial"/>
        <family val="2"/>
        <charset val="238"/>
      </rPr>
      <t>V takovém případě je třeba překontrolovat a případně doplnit dotčené vzorce.</t>
    </r>
  </si>
  <si>
    <t>a jeho prováděcích předpisů dle typu účetní jednotky (tj. vyhlášky č. 504/2002 Sb. nebo vyhlášky č. 505/2002 Sb. ve znění pozdějších předpisů).</t>
  </si>
  <si>
    <t>2.   VĚCNÉ NÁKLADY</t>
  </si>
  <si>
    <t>1.1.1</t>
  </si>
  <si>
    <t>1.2.1</t>
  </si>
  <si>
    <t>2.2 Náklady na cestování a ubytování</t>
  </si>
  <si>
    <t>3.1.1</t>
  </si>
  <si>
    <t xml:space="preserve"> 1.   PERSONÁLNÍ NÁKLADY</t>
  </si>
  <si>
    <t xml:space="preserve">Veškeré výdaje investiční povahy je třeba uvést do kapitoly č. 3. Určení investice se řídí zákončem č. 563/1991 Sb. o účetnictví, ve znění pozdějších předpisů, </t>
  </si>
  <si>
    <t>náklady na víza</t>
  </si>
  <si>
    <t>2.3   Služby poskytované třetími subjekty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</si>
  <si>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</si>
  <si>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</si>
  <si>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</si>
  <si>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</si>
  <si>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</si>
  <si>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</si>
  <si>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</si>
  <si>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</si>
  <si>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</si>
  <si>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</si>
  <si>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</si>
  <si>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</si>
  <si>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</si>
  <si>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Komentář</t>
  </si>
  <si>
    <t>3.1   Vybavení a investiční vybavení</t>
  </si>
  <si>
    <t>3.1.2</t>
  </si>
  <si>
    <t>stavební náklady</t>
  </si>
  <si>
    <t>3.1.3</t>
  </si>
  <si>
    <t>3.2   Stavební náklady a vedlejší stavební náklady</t>
  </si>
  <si>
    <t>3.2.1</t>
  </si>
  <si>
    <t>3.2.2</t>
  </si>
  <si>
    <t>vedlejší stavební náklady</t>
  </si>
  <si>
    <t xml:space="preserve">3.2.3   </t>
  </si>
  <si>
    <t>hardware a software informačních technologií</t>
  </si>
  <si>
    <t>2.3.1.1</t>
  </si>
  <si>
    <t>2.3.2.1</t>
  </si>
  <si>
    <t>náklady na nákup zastavěných a nezastavěných pozemků a budov včetně vedlejších pořizovacích nákladů souvisejících s nákupem pozemků</t>
  </si>
  <si>
    <t xml:space="preserve">služby související s organizací a realizací akcí a zasedání </t>
  </si>
  <si>
    <t>honoráře pro přednášející s prokázanými specifickými odbornými znalostmi včetně vedlejších nákladů</t>
  </si>
  <si>
    <t xml:space="preserve">studie, koncepce a šetření </t>
  </si>
  <si>
    <t>2.3.3.1</t>
  </si>
  <si>
    <t>2.3.4.1</t>
  </si>
  <si>
    <t>2.3.5.1</t>
  </si>
  <si>
    <t>2.3.6.1</t>
  </si>
  <si>
    <t>2.3.7.1</t>
  </si>
  <si>
    <t>2.3.8.1</t>
  </si>
  <si>
    <t>2.3.9.1</t>
  </si>
  <si>
    <t>2.3.10.1</t>
  </si>
  <si>
    <t>2.3.11.1</t>
  </si>
  <si>
    <t>2.3.12.1</t>
  </si>
  <si>
    <t>2.3.13.1</t>
  </si>
  <si>
    <t>3.1.4</t>
  </si>
  <si>
    <t>3.1.5</t>
  </si>
  <si>
    <t>3.1.6</t>
  </si>
  <si>
    <t>3.1.7</t>
  </si>
  <si>
    <t>3.1.8</t>
  </si>
  <si>
    <t>vývoj, úpravy a aktualizace systémů informačních technologií a internetových stránek</t>
  </si>
  <si>
    <t>právní poradenství a notářské služby, technické a finanční odborné poradenství, jiné poradenské a účetní služby</t>
  </si>
  <si>
    <t>nábytek a vybavení</t>
  </si>
  <si>
    <t>laboratorní vybavení</t>
  </si>
  <si>
    <t>stroje a přístroje</t>
  </si>
  <si>
    <t>nástroje nebo zařízení</t>
  </si>
  <si>
    <t>jiné specifické vybavení potřebné pro projekty</t>
  </si>
  <si>
    <t>propagace, komunikace, publicita nebo poskytování informací v souvislosti s projektem a povinné úkoly v rámci publicity</t>
  </si>
  <si>
    <t>finanční řízení prováděné externími subjekty</t>
  </si>
  <si>
    <t>práva duševního vlastnictví a poplatky odváděné kolektivním správcům autorských práv</t>
  </si>
  <si>
    <t>náklady na dopravu</t>
  </si>
  <si>
    <t>jiné specifické odborné poradenství a služby nezbytné pro projekt</t>
  </si>
  <si>
    <t>tlumočnické a překladatelské služby včetně nájemného za konferenční techniku</t>
  </si>
  <si>
    <t>2.3.14</t>
  </si>
  <si>
    <t xml:space="preserve">věcné příspěvky poskytnuté ve formě, zboží a služeb </t>
  </si>
  <si>
    <t>3.2.1.1</t>
  </si>
  <si>
    <t>věcné příspěvky poskytnuté ve formě pozemků a nemovitostí</t>
  </si>
  <si>
    <t>3.2.1.2</t>
  </si>
  <si>
    <t>odborná příprava</t>
  </si>
  <si>
    <t>účast na akcích</t>
  </si>
  <si>
    <t>Nezpůsobilé výdaje se vyplňují uvedením částky ve sloupci I</t>
  </si>
  <si>
    <t>2.2.1</t>
  </si>
  <si>
    <t>2.2.2</t>
  </si>
  <si>
    <t>2.2.3</t>
  </si>
  <si>
    <t>2.2.4</t>
  </si>
  <si>
    <t>2.2.5</t>
  </si>
  <si>
    <t>analýza</t>
  </si>
  <si>
    <t>2.3.14.1</t>
  </si>
  <si>
    <t>3.1.1.1</t>
  </si>
  <si>
    <t>3.1.2.1</t>
  </si>
  <si>
    <t>3.1.3.1</t>
  </si>
  <si>
    <t>3.1.4.1</t>
  </si>
  <si>
    <t>3.1.5.1</t>
  </si>
  <si>
    <t>3.1.6.1</t>
  </si>
  <si>
    <t>3.1.7.1</t>
  </si>
  <si>
    <t>3.1.8.1</t>
  </si>
  <si>
    <t>3.2.3.1</t>
  </si>
  <si>
    <t>1.1.2</t>
  </si>
  <si>
    <t>1.2.2</t>
  </si>
  <si>
    <t>2.3.1.2</t>
  </si>
  <si>
    <t>2.3.2.2</t>
  </si>
  <si>
    <t>2.3.3.2</t>
  </si>
  <si>
    <t>2.3.4.2</t>
  </si>
  <si>
    <t>2.3.5.2</t>
  </si>
  <si>
    <t>2.3.6.2</t>
  </si>
  <si>
    <t>2.3.7.2</t>
  </si>
  <si>
    <t>2.3.8.2</t>
  </si>
  <si>
    <t>2.3.9.2</t>
  </si>
  <si>
    <t>2.3.10.2</t>
  </si>
  <si>
    <t>2.3.11.2</t>
  </si>
  <si>
    <t>2.3.12.2</t>
  </si>
  <si>
    <t>2.3.13.2</t>
  </si>
  <si>
    <t>2.3.14.2</t>
  </si>
  <si>
    <t>3.1.1.2</t>
  </si>
  <si>
    <t>3.1.2.2</t>
  </si>
  <si>
    <t>3.1.3.2</t>
  </si>
  <si>
    <t>3.1.4.2</t>
  </si>
  <si>
    <t>3.1.5.2</t>
  </si>
  <si>
    <t>3.1.6.2</t>
  </si>
  <si>
    <t>3.1.7.2</t>
  </si>
  <si>
    <t>3.1.8.2</t>
  </si>
  <si>
    <t>3.2.3.2</t>
  </si>
  <si>
    <t xml:space="preserve">dopravní prostředky </t>
  </si>
  <si>
    <t>2.1 Kancelářské a administrativní výdaje*</t>
  </si>
  <si>
    <t>* paušální sazba kancelářských a administrativních nákladů = 15 % z personálních nákladů</t>
  </si>
  <si>
    <t>kancelářské vybavení</t>
  </si>
  <si>
    <t>cestovní náhrady a ubytování</t>
  </si>
  <si>
    <t>3.  NÁKLADY NA VYBAVENÍ A INVESTICE</t>
  </si>
  <si>
    <t>1.1.3.</t>
  </si>
  <si>
    <t>vedoucí projektu</t>
  </si>
  <si>
    <t>manager projektu</t>
  </si>
  <si>
    <t>účetní projektu</t>
  </si>
  <si>
    <t>tlumočení</t>
  </si>
  <si>
    <t>překlady</t>
  </si>
  <si>
    <t>plakáty, letáky, programy</t>
  </si>
  <si>
    <t>brožura, formát A5, 40 stran, 500ks</t>
  </si>
  <si>
    <t>občerstvení, pronájem</t>
  </si>
  <si>
    <t>každoroční přednášky na různé téma</t>
  </si>
  <si>
    <t>dopravné</t>
  </si>
  <si>
    <t>tiskárna</t>
  </si>
  <si>
    <t>honorář ZUŠ, koncerty</t>
  </si>
  <si>
    <t>3.2.2.1.</t>
  </si>
  <si>
    <t>3.2.2.3.</t>
  </si>
  <si>
    <t>rekonstrukce kostelních lavic a všech vstupních dveří</t>
  </si>
  <si>
    <t>rekonstrukce varhan, hrací skříně,vitráží a ochranných sítí</t>
  </si>
  <si>
    <t>jazykový kurz pro děti a dospělé,1x týdně</t>
  </si>
  <si>
    <t>560</t>
  </si>
  <si>
    <t>1.</t>
  </si>
  <si>
    <t>Personální výdaje</t>
  </si>
  <si>
    <t>překlady a tlumočení</t>
  </si>
  <si>
    <t>2.3.3.</t>
  </si>
  <si>
    <t>2.3.7.1.</t>
  </si>
  <si>
    <t>občerstvení</t>
  </si>
  <si>
    <t>R.D. Mgr. Radek Jurnečka</t>
  </si>
  <si>
    <t>"Antonius cum Johannis"</t>
  </si>
  <si>
    <t>Římskokatolická farnost arciděkanství Liberec, PP1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</si>
</sst>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003C86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2" fillId="0" borderId="0" xfId="0" applyFont="1" applyFill="1" applyBorder="1" applyAlignment="1"/>
    <xf numFmtId="0" fontId="4" fillId="0" borderId="0" xfId="0" applyFont="1" applyAlignment="1"/>
    <xf numFmtId="0" fontId="0" fillId="0" borderId="0" xfId="0" applyFill="1" applyAlignment="1">
      <alignment wrapText="1"/>
    </xf>
    <xf numFmtId="49" fontId="0" fillId="0" borderId="0" xfId="0" applyNumberForma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49" fontId="3" fillId="0" borderId="0" xfId="0" applyNumberFormat="1" applyFont="1" applyFill="1" applyAlignment="1"/>
    <xf numFmtId="0" fontId="6" fillId="0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/>
    <xf numFmtId="3" fontId="5" fillId="0" borderId="0" xfId="0" applyNumberFormat="1" applyFon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49" fontId="9" fillId="0" borderId="0" xfId="0" applyNumberFormat="1" applyFont="1" applyFill="1" applyAlignment="1"/>
    <xf numFmtId="0" fontId="0" fillId="0" borderId="0" xfId="0" applyNumberFormat="1" applyAlignment="1"/>
    <xf numFmtId="0" fontId="0" fillId="0" borderId="0" xfId="0" applyBorder="1" applyAlignment="1"/>
    <xf numFmtId="3" fontId="0" fillId="0" borderId="0" xfId="0" applyNumberFormat="1" applyFill="1" applyBorder="1" applyAlignment="1">
      <alignment horizontal="right" indent="1"/>
    </xf>
    <xf numFmtId="49" fontId="0" fillId="0" borderId="0" xfId="0" applyNumberFormat="1" applyBorder="1" applyAlignme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ill="1" applyBorder="1" applyAlignment="1"/>
    <xf numFmtId="49" fontId="11" fillId="0" borderId="0" xfId="0" applyNumberFormat="1" applyFont="1" applyFill="1" applyAlignme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4" borderId="0" xfId="0" applyFill="1" applyAlignment="1"/>
    <xf numFmtId="0" fontId="4" fillId="0" borderId="0" xfId="0" applyFont="1" applyFill="1" applyAlignment="1"/>
    <xf numFmtId="0" fontId="0" fillId="0" borderId="0" xfId="0" applyBorder="1" applyAlignment="1"/>
    <xf numFmtId="0" fontId="12" fillId="0" borderId="0" xfId="0" applyFont="1"/>
    <xf numFmtId="0" fontId="0" fillId="0" borderId="15" xfId="0" applyBorder="1" applyAlignment="1"/>
    <xf numFmtId="49" fontId="12" fillId="0" borderId="2" xfId="0" applyNumberFormat="1" applyFont="1" applyFill="1" applyBorder="1" applyAlignment="1"/>
    <xf numFmtId="49" fontId="12" fillId="0" borderId="26" xfId="0" applyNumberFormat="1" applyFont="1" applyFill="1" applyBorder="1" applyAlignment="1"/>
    <xf numFmtId="49" fontId="12" fillId="0" borderId="24" xfId="0" applyNumberFormat="1" applyFont="1" applyFill="1" applyBorder="1" applyAlignment="1"/>
    <xf numFmtId="0" fontId="13" fillId="3" borderId="21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/>
    <xf numFmtId="0" fontId="13" fillId="2" borderId="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vertical="top"/>
    </xf>
    <xf numFmtId="0" fontId="13" fillId="0" borderId="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/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/>
    <xf numFmtId="49" fontId="4" fillId="0" borderId="15" xfId="0" applyNumberFormat="1" applyFont="1" applyFill="1" applyBorder="1" applyAlignment="1"/>
    <xf numFmtId="0" fontId="12" fillId="0" borderId="15" xfId="0" applyFont="1" applyBorder="1" applyAlignment="1"/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/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/>
    <xf numFmtId="0" fontId="0" fillId="5" borderId="0" xfId="0" applyFill="1" applyBorder="1" applyAlignment="1"/>
    <xf numFmtId="0" fontId="0" fillId="5" borderId="0" xfId="0" applyFill="1" applyAlignment="1"/>
    <xf numFmtId="0" fontId="13" fillId="3" borderId="37" xfId="0" applyFont="1" applyFill="1" applyBorder="1" applyAlignment="1">
      <alignment vertical="center"/>
    </xf>
    <xf numFmtId="0" fontId="13" fillId="3" borderId="37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right" indent="1"/>
    </xf>
    <xf numFmtId="49" fontId="4" fillId="0" borderId="1" xfId="0" applyNumberFormat="1" applyFont="1" applyFill="1" applyBorder="1" applyAlignment="1">
      <alignment horizontal="right" inden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 indent="1"/>
    </xf>
    <xf numFmtId="0" fontId="4" fillId="0" borderId="4" xfId="0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4" fillId="0" borderId="27" xfId="0" applyFont="1" applyBorder="1" applyAlignment="1">
      <alignment horizontal="right" indent="1"/>
    </xf>
    <xf numFmtId="0" fontId="4" fillId="0" borderId="6" xfId="0" applyFont="1" applyBorder="1" applyAlignment="1">
      <alignment horizontal="right" indent="1"/>
    </xf>
    <xf numFmtId="0" fontId="4" fillId="0" borderId="1" xfId="0" applyFont="1" applyFill="1" applyBorder="1" applyAlignment="1">
      <alignment horizontal="right" indent="1"/>
    </xf>
    <xf numFmtId="0" fontId="4" fillId="0" borderId="1" xfId="0" applyFont="1" applyFill="1" applyBorder="1" applyAlignment="1">
      <alignment horizontal="right" wrapText="1" indent="1"/>
    </xf>
    <xf numFmtId="0" fontId="3" fillId="3" borderId="37" xfId="0" applyFont="1" applyFill="1" applyBorder="1" applyAlignment="1">
      <alignment horizontal="right" vertical="center" wrapText="1" indent="1"/>
    </xf>
    <xf numFmtId="3" fontId="3" fillId="3" borderId="37" xfId="0" applyNumberFormat="1" applyFont="1" applyFill="1" applyBorder="1" applyAlignment="1">
      <alignment horizontal="right" indent="1"/>
    </xf>
    <xf numFmtId="49" fontId="3" fillId="4" borderId="37" xfId="0" applyNumberFormat="1" applyFont="1" applyFill="1" applyBorder="1" applyAlignment="1">
      <alignment horizontal="right" indent="1"/>
    </xf>
    <xf numFmtId="3" fontId="4" fillId="4" borderId="37" xfId="0" applyNumberFormat="1" applyFont="1" applyFill="1" applyBorder="1" applyAlignment="1">
      <alignment horizontal="right" indent="1"/>
    </xf>
    <xf numFmtId="9" fontId="4" fillId="4" borderId="37" xfId="0" applyNumberFormat="1" applyFont="1" applyFill="1" applyBorder="1" applyAlignment="1">
      <alignment horizontal="right" indent="1"/>
    </xf>
    <xf numFmtId="3" fontId="4" fillId="4" borderId="37" xfId="0" applyNumberFormat="1" applyFont="1" applyFill="1" applyBorder="1" applyAlignment="1">
      <alignment horizontal="right" vertical="center" wrapText="1" indent="1"/>
    </xf>
    <xf numFmtId="0" fontId="4" fillId="4" borderId="37" xfId="0" applyFont="1" applyFill="1" applyBorder="1" applyAlignment="1">
      <alignment horizontal="right" wrapText="1" indent="1"/>
    </xf>
    <xf numFmtId="0" fontId="4" fillId="0" borderId="13" xfId="0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right" vertical="center" wrapText="1" indent="1"/>
    </xf>
    <xf numFmtId="0" fontId="4" fillId="0" borderId="6" xfId="0" applyFont="1" applyFill="1" applyBorder="1" applyAlignment="1">
      <alignment horizontal="right" indent="1"/>
    </xf>
    <xf numFmtId="49" fontId="4" fillId="0" borderId="6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indent="1"/>
    </xf>
    <xf numFmtId="9" fontId="3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4" fillId="0" borderId="13" xfId="0" applyFont="1" applyBorder="1" applyAlignment="1">
      <alignment wrapText="1"/>
    </xf>
    <xf numFmtId="3" fontId="4" fillId="0" borderId="13" xfId="0" applyNumberFormat="1" applyFont="1" applyFill="1" applyBorder="1" applyAlignment="1">
      <alignment horizontal="right" indent="1"/>
    </xf>
    <xf numFmtId="3" fontId="4" fillId="0" borderId="25" xfId="0" applyNumberFormat="1" applyFont="1" applyBorder="1" applyAlignment="1">
      <alignment horizontal="right" wrapText="1" indent="1"/>
    </xf>
    <xf numFmtId="0" fontId="3" fillId="0" borderId="10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Fill="1" applyBorder="1" applyAlignment="1">
      <alignment horizontal="right" indent="1"/>
    </xf>
    <xf numFmtId="3" fontId="4" fillId="0" borderId="6" xfId="0" applyNumberFormat="1" applyFont="1" applyBorder="1" applyAlignment="1">
      <alignment horizontal="right" wrapText="1" indent="1"/>
    </xf>
    <xf numFmtId="0" fontId="3" fillId="0" borderId="11" xfId="0" applyFont="1" applyFill="1" applyBorder="1" applyAlignment="1">
      <alignment vertical="center" wrapText="1"/>
    </xf>
    <xf numFmtId="0" fontId="4" fillId="0" borderId="6" xfId="0" applyFont="1" applyBorder="1" applyAlignment="1">
      <alignment wrapText="1"/>
    </xf>
    <xf numFmtId="3" fontId="4" fillId="0" borderId="6" xfId="0" applyNumberFormat="1" applyFont="1" applyFill="1" applyBorder="1" applyAlignment="1">
      <alignment horizontal="right" indent="1"/>
    </xf>
    <xf numFmtId="49" fontId="4" fillId="0" borderId="18" xfId="0" applyNumberFormat="1" applyFont="1" applyBorder="1" applyAlignment="1">
      <alignment horizontal="right" inden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right" vertical="center" wrapText="1" indent="1"/>
    </xf>
    <xf numFmtId="0" fontId="3" fillId="3" borderId="12" xfId="0" applyFont="1" applyFill="1" applyBorder="1" applyAlignment="1">
      <alignment horizontal="right" vertical="center" wrapText="1" indent="1"/>
    </xf>
    <xf numFmtId="3" fontId="3" fillId="3" borderId="8" xfId="0" applyNumberFormat="1" applyFont="1" applyFill="1" applyBorder="1" applyAlignment="1">
      <alignment horizontal="right" indent="1"/>
    </xf>
    <xf numFmtId="9" fontId="3" fillId="3" borderId="8" xfId="0" applyNumberFormat="1" applyFont="1" applyFill="1" applyBorder="1" applyAlignment="1">
      <alignment horizontal="right" indent="1"/>
    </xf>
    <xf numFmtId="0" fontId="4" fillId="3" borderId="8" xfId="0" applyFont="1" applyFill="1" applyBorder="1" applyAlignment="1">
      <alignment horizontal="right" indent="1"/>
    </xf>
    <xf numFmtId="3" fontId="4" fillId="3" borderId="8" xfId="0" applyNumberFormat="1" applyFont="1" applyFill="1" applyBorder="1" applyAlignment="1">
      <alignment horizontal="right" indent="1"/>
    </xf>
    <xf numFmtId="0" fontId="4" fillId="3" borderId="40" xfId="0" applyFont="1" applyFill="1" applyBorder="1" applyAlignment="1">
      <alignment horizontal="right" wrapText="1" indent="1"/>
    </xf>
    <xf numFmtId="3" fontId="4" fillId="3" borderId="37" xfId="0" applyNumberFormat="1" applyFont="1" applyFill="1" applyBorder="1" applyAlignment="1">
      <alignment horizontal="right" wrapText="1" indent="1"/>
    </xf>
    <xf numFmtId="0" fontId="4" fillId="3" borderId="37" xfId="0" applyFont="1" applyFill="1" applyBorder="1" applyAlignment="1">
      <alignment wrapText="1"/>
    </xf>
    <xf numFmtId="3" fontId="4" fillId="4" borderId="37" xfId="0" applyNumberFormat="1" applyFont="1" applyFill="1" applyBorder="1" applyAlignment="1">
      <alignment horizontal="right" wrapText="1" indent="1"/>
    </xf>
    <xf numFmtId="0" fontId="4" fillId="4" borderId="37" xfId="0" applyFont="1" applyFill="1" applyBorder="1" applyAlignment="1">
      <alignment wrapText="1"/>
    </xf>
    <xf numFmtId="0" fontId="16" fillId="0" borderId="27" xfId="0" applyFont="1" applyBorder="1" applyAlignment="1">
      <alignment horizontal="justify" vertical="center"/>
    </xf>
    <xf numFmtId="0" fontId="4" fillId="0" borderId="27" xfId="0" applyFont="1" applyBorder="1" applyAlignment="1">
      <alignment horizontal="justify" vertical="center"/>
    </xf>
    <xf numFmtId="49" fontId="4" fillId="0" borderId="13" xfId="0" applyNumberFormat="1" applyFont="1" applyFill="1" applyBorder="1" applyAlignment="1"/>
    <xf numFmtId="0" fontId="4" fillId="0" borderId="0" xfId="0" applyFont="1" applyBorder="1" applyAlignment="1"/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10" fontId="3" fillId="3" borderId="37" xfId="0" applyNumberFormat="1" applyFont="1" applyFill="1" applyBorder="1" applyAlignment="1">
      <alignment horizontal="right" indent="1"/>
    </xf>
    <xf numFmtId="0" fontId="4" fillId="0" borderId="42" xfId="0" applyFont="1" applyFill="1" applyBorder="1" applyAlignment="1">
      <alignment horizontal="right" wrapText="1" indent="1"/>
    </xf>
    <xf numFmtId="0" fontId="4" fillId="0" borderId="43" xfId="0" applyFont="1" applyFill="1" applyBorder="1" applyAlignment="1">
      <alignment horizontal="right" wrapText="1" indent="1"/>
    </xf>
    <xf numFmtId="49" fontId="3" fillId="2" borderId="2" xfId="0" applyNumberFormat="1" applyFont="1" applyFill="1" applyBorder="1" applyAlignment="1"/>
    <xf numFmtId="0" fontId="4" fillId="0" borderId="44" xfId="0" applyFont="1" applyFill="1" applyBorder="1" applyAlignment="1">
      <alignment horizontal="right" wrapText="1" indent="1"/>
    </xf>
    <xf numFmtId="49" fontId="3" fillId="2" borderId="45" xfId="0" applyNumberFormat="1" applyFont="1" applyFill="1" applyBorder="1" applyAlignment="1"/>
    <xf numFmtId="49" fontId="3" fillId="5" borderId="45" xfId="0" applyNumberFormat="1" applyFont="1" applyFill="1" applyBorder="1" applyAlignment="1"/>
    <xf numFmtId="49" fontId="3" fillId="5" borderId="36" xfId="0" applyNumberFormat="1" applyFont="1" applyFill="1" applyBorder="1" applyAlignment="1"/>
    <xf numFmtId="10" fontId="4" fillId="0" borderId="1" xfId="0" applyNumberFormat="1" applyFont="1" applyFill="1" applyBorder="1" applyAlignment="1">
      <alignment horizontal="right" indent="1"/>
    </xf>
    <xf numFmtId="49" fontId="13" fillId="4" borderId="37" xfId="0" applyNumberFormat="1" applyFont="1" applyFill="1" applyBorder="1" applyAlignment="1"/>
    <xf numFmtId="49" fontId="13" fillId="4" borderId="41" xfId="0" applyNumberFormat="1" applyFont="1" applyFill="1" applyBorder="1" applyAlignment="1" applyProtection="1">
      <protection locked="0"/>
    </xf>
    <xf numFmtId="3" fontId="4" fillId="5" borderId="1" xfId="0" applyNumberFormat="1" applyFont="1" applyFill="1" applyBorder="1" applyAlignment="1">
      <alignment horizontal="right" indent="1"/>
    </xf>
    <xf numFmtId="0" fontId="12" fillId="0" borderId="6" xfId="0" applyFont="1" applyBorder="1" applyAlignment="1">
      <alignment wrapText="1"/>
    </xf>
    <xf numFmtId="0" fontId="4" fillId="0" borderId="6" xfId="0" applyFont="1" applyBorder="1" applyAlignment="1">
      <alignment horizontal="right" wrapText="1" indent="1"/>
    </xf>
    <xf numFmtId="0" fontId="12" fillId="0" borderId="13" xfId="0" applyFont="1" applyFill="1" applyBorder="1" applyAlignment="1">
      <alignment wrapText="1"/>
    </xf>
    <xf numFmtId="0" fontId="4" fillId="0" borderId="13" xfId="0" applyFont="1" applyBorder="1" applyAlignment="1">
      <alignment horizontal="right" wrapText="1" indent="1"/>
    </xf>
    <xf numFmtId="49" fontId="3" fillId="5" borderId="1" xfId="0" applyNumberFormat="1" applyFont="1" applyFill="1" applyBorder="1" applyAlignment="1"/>
    <xf numFmtId="0" fontId="4" fillId="0" borderId="1" xfId="0" applyFont="1" applyFill="1" applyBorder="1" applyAlignment="1">
      <alignment horizontal="right" vertical="center" indent="1"/>
    </xf>
    <xf numFmtId="49" fontId="3" fillId="6" borderId="20" xfId="0" applyNumberFormat="1" applyFont="1" applyFill="1" applyBorder="1" applyAlignment="1"/>
    <xf numFmtId="0" fontId="3" fillId="6" borderId="27" xfId="0" applyFont="1" applyFill="1" applyBorder="1" applyAlignment="1">
      <alignment horizontal="justify" vertical="center"/>
    </xf>
    <xf numFmtId="0" fontId="4" fillId="6" borderId="1" xfId="0" applyFont="1" applyFill="1" applyBorder="1" applyAlignment="1">
      <alignment horizontal="right" indent="1"/>
    </xf>
    <xf numFmtId="3" fontId="4" fillId="6" borderId="1" xfId="0" applyNumberFormat="1" applyFont="1" applyFill="1" applyBorder="1" applyAlignment="1">
      <alignment horizontal="right" indent="1"/>
    </xf>
    <xf numFmtId="0" fontId="4" fillId="6" borderId="1" xfId="0" applyFont="1" applyFill="1" applyBorder="1" applyAlignment="1">
      <alignment horizontal="right" wrapText="1" indent="1"/>
    </xf>
    <xf numFmtId="0" fontId="4" fillId="6" borderId="42" xfId="0" applyFont="1" applyFill="1" applyBorder="1" applyAlignment="1">
      <alignment horizontal="right" wrapText="1" indent="1"/>
    </xf>
    <xf numFmtId="49" fontId="3" fillId="7" borderId="20" xfId="0" applyNumberFormat="1" applyFont="1" applyFill="1" applyBorder="1" applyAlignment="1"/>
    <xf numFmtId="0" fontId="3" fillId="7" borderId="27" xfId="0" applyFont="1" applyFill="1" applyBorder="1" applyAlignment="1">
      <alignment horizontal="justify" vertical="center"/>
    </xf>
    <xf numFmtId="0" fontId="4" fillId="7" borderId="1" xfId="0" applyFont="1" applyFill="1" applyBorder="1" applyAlignment="1">
      <alignment horizontal="right" indent="1"/>
    </xf>
    <xf numFmtId="3" fontId="4" fillId="7" borderId="1" xfId="0" applyNumberFormat="1" applyFont="1" applyFill="1" applyBorder="1" applyAlignment="1">
      <alignment horizontal="right" indent="1"/>
    </xf>
    <xf numFmtId="0" fontId="4" fillId="7" borderId="42" xfId="0" applyFont="1" applyFill="1" applyBorder="1" applyAlignment="1">
      <alignment horizontal="right" wrapText="1" indent="1"/>
    </xf>
    <xf numFmtId="49" fontId="3" fillId="6" borderId="1" xfId="0" applyNumberFormat="1" applyFont="1" applyFill="1" applyBorder="1" applyAlignment="1">
      <alignment horizontal="right" indent="1"/>
    </xf>
    <xf numFmtId="3" fontId="4" fillId="6" borderId="1" xfId="0" applyNumberFormat="1" applyFont="1" applyFill="1" applyBorder="1" applyAlignment="1">
      <alignment horizontal="right" wrapText="1" indent="1"/>
    </xf>
    <xf numFmtId="0" fontId="4" fillId="8" borderId="1" xfId="0" applyFont="1" applyFill="1" applyBorder="1" applyAlignment="1">
      <alignment horizontal="right" indent="1"/>
    </xf>
    <xf numFmtId="0" fontId="4" fillId="8" borderId="1" xfId="0" applyFont="1" applyFill="1" applyBorder="1" applyAlignment="1">
      <alignment horizontal="right" wrapText="1" indent="1"/>
    </xf>
    <xf numFmtId="49" fontId="3" fillId="7" borderId="1" xfId="0" applyNumberFormat="1" applyFont="1" applyFill="1" applyBorder="1" applyAlignment="1">
      <alignment horizontal="right" indent="1"/>
    </xf>
    <xf numFmtId="10" fontId="4" fillId="6" borderId="13" xfId="0" applyNumberFormat="1" applyFont="1" applyFill="1" applyBorder="1" applyAlignment="1">
      <alignment horizontal="right" indent="1"/>
    </xf>
    <xf numFmtId="49" fontId="3" fillId="6" borderId="1" xfId="0" applyNumberFormat="1" applyFont="1" applyFill="1" applyBorder="1" applyAlignment="1"/>
    <xf numFmtId="49" fontId="4" fillId="6" borderId="1" xfId="0" applyNumberFormat="1" applyFont="1" applyFill="1" applyBorder="1" applyAlignment="1">
      <alignment horizontal="right" indent="1"/>
    </xf>
    <xf numFmtId="10" fontId="4" fillId="6" borderId="1" xfId="0" applyNumberFormat="1" applyFont="1" applyFill="1" applyBorder="1" applyAlignment="1">
      <alignment horizontal="right" indent="1"/>
    </xf>
    <xf numFmtId="0" fontId="4" fillId="6" borderId="1" xfId="0" applyFont="1" applyFill="1" applyBorder="1" applyAlignment="1">
      <alignment horizontal="right" vertical="center" wrapText="1" indent="1"/>
    </xf>
    <xf numFmtId="3" fontId="4" fillId="6" borderId="1" xfId="0" applyNumberFormat="1" applyFont="1" applyFill="1" applyBorder="1" applyAlignment="1">
      <alignment horizontal="right" vertical="center" wrapText="1" indent="1"/>
    </xf>
    <xf numFmtId="0" fontId="3" fillId="6" borderId="1" xfId="0" applyFont="1" applyFill="1" applyBorder="1" applyAlignment="1">
      <alignment wrapText="1"/>
    </xf>
    <xf numFmtId="0" fontId="3" fillId="6" borderId="13" xfId="0" applyFont="1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4" fillId="6" borderId="6" xfId="0" applyFont="1" applyFill="1" applyBorder="1" applyAlignment="1">
      <alignment horizontal="right" indent="1"/>
    </xf>
    <xf numFmtId="3" fontId="4" fillId="6" borderId="6" xfId="0" applyNumberFormat="1" applyFont="1" applyFill="1" applyBorder="1" applyAlignment="1">
      <alignment horizontal="right" indent="1"/>
    </xf>
    <xf numFmtId="0" fontId="4" fillId="6" borderId="43" xfId="0" applyFont="1" applyFill="1" applyBorder="1" applyAlignment="1">
      <alignment horizontal="right" wrapText="1" indent="1"/>
    </xf>
    <xf numFmtId="49" fontId="3" fillId="6" borderId="2" xfId="0" applyNumberFormat="1" applyFont="1" applyFill="1" applyBorder="1" applyAlignment="1"/>
    <xf numFmtId="0" fontId="3" fillId="6" borderId="1" xfId="0" applyFont="1" applyFill="1" applyBorder="1" applyAlignment="1">
      <alignment horizontal="justify" vertical="center"/>
    </xf>
    <xf numFmtId="0" fontId="4" fillId="6" borderId="1" xfId="0" applyNumberFormat="1" applyFont="1" applyFill="1" applyBorder="1" applyAlignment="1">
      <alignment horizontal="right" indent="1"/>
    </xf>
    <xf numFmtId="49" fontId="3" fillId="6" borderId="24" xfId="0" applyNumberFormat="1" applyFont="1" applyFill="1" applyBorder="1" applyAlignment="1"/>
    <xf numFmtId="49" fontId="3" fillId="6" borderId="6" xfId="0" applyNumberFormat="1" applyFont="1" applyFill="1" applyBorder="1" applyAlignment="1"/>
    <xf numFmtId="49" fontId="4" fillId="6" borderId="6" xfId="0" applyNumberFormat="1" applyFont="1" applyFill="1" applyBorder="1" applyAlignment="1">
      <alignment horizontal="right" indent="1"/>
    </xf>
    <xf numFmtId="0" fontId="4" fillId="6" borderId="6" xfId="0" applyFont="1" applyFill="1" applyBorder="1" applyAlignment="1">
      <alignment horizontal="right" vertical="center" indent="1"/>
    </xf>
    <xf numFmtId="3" fontId="4" fillId="6" borderId="6" xfId="0" applyNumberFormat="1" applyFont="1" applyFill="1" applyBorder="1" applyAlignment="1">
      <alignment horizontal="right" vertical="center" indent="1"/>
    </xf>
    <xf numFmtId="0" fontId="4" fillId="6" borderId="43" xfId="0" applyFont="1" applyFill="1" applyBorder="1" applyAlignment="1">
      <alignment horizontal="right" indent="1"/>
    </xf>
    <xf numFmtId="0" fontId="3" fillId="3" borderId="37" xfId="0" applyNumberFormat="1" applyFont="1" applyFill="1" applyBorder="1" applyAlignment="1">
      <alignment horizontal="right" vertical="center" wrapText="1" indent="1"/>
    </xf>
    <xf numFmtId="0" fontId="3" fillId="4" borderId="37" xfId="0" applyNumberFormat="1" applyFont="1" applyFill="1" applyBorder="1" applyAlignment="1">
      <alignment horizontal="right" indent="1"/>
    </xf>
    <xf numFmtId="10" fontId="4" fillId="6" borderId="25" xfId="0" applyNumberFormat="1" applyFont="1" applyFill="1" applyBorder="1" applyAlignment="1">
      <alignment horizontal="right" indent="1"/>
    </xf>
    <xf numFmtId="10" fontId="4" fillId="7" borderId="25" xfId="0" applyNumberFormat="1" applyFont="1" applyFill="1" applyBorder="1" applyAlignment="1">
      <alignment horizontal="right" indent="1"/>
    </xf>
    <xf numFmtId="0" fontId="4" fillId="0" borderId="37" xfId="0" applyFont="1" applyFill="1" applyBorder="1" applyAlignment="1">
      <alignment horizontal="right" wrapText="1" indent="1"/>
    </xf>
    <xf numFmtId="0" fontId="4" fillId="0" borderId="46" xfId="0" applyFont="1" applyBorder="1" applyAlignment="1">
      <alignment horizontal="right" indent="1"/>
    </xf>
    <xf numFmtId="3" fontId="4" fillId="6" borderId="6" xfId="0" applyNumberFormat="1" applyFont="1" applyFill="1" applyBorder="1" applyAlignment="1">
      <alignment horizontal="right" vertical="center" wrapText="1" indent="1"/>
    </xf>
    <xf numFmtId="3" fontId="4" fillId="8" borderId="13" xfId="0" applyNumberFormat="1" applyFont="1" applyFill="1" applyBorder="1" applyAlignment="1">
      <alignment horizontal="right" vertical="center" wrapText="1" indent="1"/>
    </xf>
    <xf numFmtId="3" fontId="4" fillId="8" borderId="1" xfId="0" applyNumberFormat="1" applyFont="1" applyFill="1" applyBorder="1" applyAlignment="1">
      <alignment horizontal="right" vertical="center" wrapText="1" indent="1"/>
    </xf>
    <xf numFmtId="0" fontId="4" fillId="8" borderId="1" xfId="0" applyFont="1" applyFill="1" applyBorder="1" applyAlignment="1">
      <alignment horizontal="right" vertical="center" wrapText="1" indent="1"/>
    </xf>
    <xf numFmtId="0" fontId="4" fillId="8" borderId="6" xfId="0" applyFont="1" applyFill="1" applyBorder="1" applyAlignment="1">
      <alignment horizontal="right" vertical="center" wrapText="1" indent="1"/>
    </xf>
    <xf numFmtId="3" fontId="4" fillId="8" borderId="1" xfId="0" applyNumberFormat="1" applyFont="1" applyFill="1" applyBorder="1" applyAlignment="1">
      <alignment horizontal="right" vertical="center" indent="1"/>
    </xf>
    <xf numFmtId="3" fontId="4" fillId="8" borderId="1" xfId="0" applyNumberFormat="1" applyFont="1" applyFill="1" applyBorder="1" applyAlignment="1">
      <alignment horizontal="right" wrapText="1" indent="1"/>
    </xf>
    <xf numFmtId="3" fontId="4" fillId="8" borderId="6" xfId="0" applyNumberFormat="1" applyFont="1" applyFill="1" applyBorder="1" applyAlignment="1">
      <alignment horizontal="right" wrapText="1" indent="1"/>
    </xf>
    <xf numFmtId="0" fontId="4" fillId="6" borderId="6" xfId="0" applyFont="1" applyFill="1" applyBorder="1" applyAlignment="1">
      <alignment horizontal="right" wrapText="1" indent="1"/>
    </xf>
    <xf numFmtId="0" fontId="4" fillId="6" borderId="13" xfId="0" applyFont="1" applyFill="1" applyBorder="1" applyAlignment="1">
      <alignment horizontal="right" wrapText="1" indent="1"/>
    </xf>
    <xf numFmtId="0" fontId="3" fillId="4" borderId="37" xfId="0" applyFont="1" applyFill="1" applyBorder="1" applyAlignment="1">
      <alignment horizontal="right" vertical="center" wrapText="1" indent="1"/>
    </xf>
    <xf numFmtId="49" fontId="4" fillId="6" borderId="1" xfId="0" applyNumberFormat="1" applyFont="1" applyFill="1" applyBorder="1" applyAlignment="1"/>
    <xf numFmtId="49" fontId="4" fillId="6" borderId="6" xfId="0" applyNumberFormat="1" applyFont="1" applyFill="1" applyBorder="1" applyAlignment="1"/>
    <xf numFmtId="49" fontId="4" fillId="6" borderId="13" xfId="0" applyNumberFormat="1" applyFont="1" applyFill="1" applyBorder="1" applyAlignment="1"/>
    <xf numFmtId="49" fontId="3" fillId="6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49" fontId="4" fillId="8" borderId="20" xfId="0" applyNumberFormat="1" applyFont="1" applyFill="1" applyBorder="1" applyAlignment="1"/>
    <xf numFmtId="49" fontId="4" fillId="8" borderId="1" xfId="0" applyNumberFormat="1" applyFont="1" applyFill="1" applyBorder="1" applyAlignment="1"/>
    <xf numFmtId="49" fontId="4" fillId="8" borderId="45" xfId="0" applyNumberFormat="1" applyFont="1" applyFill="1" applyBorder="1" applyAlignment="1"/>
    <xf numFmtId="49" fontId="4" fillId="8" borderId="2" xfId="0" applyNumberFormat="1" applyFont="1" applyFill="1" applyBorder="1" applyAlignment="1"/>
    <xf numFmtId="0" fontId="4" fillId="6" borderId="13" xfId="0" applyNumberFormat="1" applyFont="1" applyFill="1" applyBorder="1" applyAlignment="1">
      <alignment horizontal="right" indent="1"/>
    </xf>
    <xf numFmtId="49" fontId="4" fillId="8" borderId="1" xfId="0" applyNumberFormat="1" applyFont="1" applyFill="1" applyBorder="1" applyAlignment="1">
      <alignment horizontal="right" indent="1"/>
    </xf>
    <xf numFmtId="0" fontId="4" fillId="8" borderId="1" xfId="0" applyNumberFormat="1" applyFont="1" applyFill="1" applyBorder="1" applyAlignment="1">
      <alignment horizontal="right" indent="1"/>
    </xf>
    <xf numFmtId="10" fontId="17" fillId="6" borderId="13" xfId="0" applyNumberFormat="1" applyFont="1" applyFill="1" applyBorder="1" applyAlignment="1">
      <alignment horizontal="right" indent="1"/>
    </xf>
    <xf numFmtId="10" fontId="4" fillId="8" borderId="1" xfId="0" applyNumberFormat="1" applyFont="1" applyFill="1" applyBorder="1" applyAlignment="1">
      <alignment horizontal="right" indent="1"/>
    </xf>
    <xf numFmtId="10" fontId="4" fillId="8" borderId="6" xfId="0" applyNumberFormat="1" applyFont="1" applyFill="1" applyBorder="1" applyAlignment="1">
      <alignment horizontal="right" indent="1"/>
    </xf>
    <xf numFmtId="10" fontId="4" fillId="8" borderId="13" xfId="0" applyNumberFormat="1" applyFont="1" applyFill="1" applyBorder="1" applyAlignment="1">
      <alignment horizontal="right" indent="1"/>
    </xf>
    <xf numFmtId="49" fontId="4" fillId="0" borderId="19" xfId="0" applyNumberFormat="1" applyFont="1" applyFill="1" applyBorder="1" applyAlignment="1">
      <alignment horizontal="right" indent="1"/>
    </xf>
    <xf numFmtId="0" fontId="4" fillId="8" borderId="6" xfId="0" applyFont="1" applyFill="1" applyBorder="1" applyAlignment="1">
      <alignment horizontal="right" indent="1"/>
    </xf>
    <xf numFmtId="10" fontId="4" fillId="8" borderId="27" xfId="0" applyNumberFormat="1" applyFont="1" applyFill="1" applyBorder="1" applyAlignment="1">
      <alignment horizontal="right" indent="1"/>
    </xf>
    <xf numFmtId="10" fontId="4" fillId="6" borderId="47" xfId="0" applyNumberFormat="1" applyFont="1" applyFill="1" applyBorder="1" applyAlignment="1">
      <alignment horizontal="right" indent="1"/>
    </xf>
    <xf numFmtId="3" fontId="4" fillId="6" borderId="10" xfId="0" applyNumberFormat="1" applyFont="1" applyFill="1" applyBorder="1" applyAlignment="1">
      <alignment horizontal="right" wrapText="1" indent="1"/>
    </xf>
    <xf numFmtId="0" fontId="4" fillId="6" borderId="10" xfId="0" applyFont="1" applyFill="1" applyBorder="1" applyAlignment="1">
      <alignment horizontal="right" wrapText="1" indent="1"/>
    </xf>
    <xf numFmtId="3" fontId="3" fillId="0" borderId="1" xfId="0" applyNumberFormat="1" applyFont="1" applyFill="1" applyBorder="1" applyAlignment="1">
      <alignment horizontal="right" indent="1"/>
    </xf>
    <xf numFmtId="3" fontId="4" fillId="8" borderId="10" xfId="0" applyNumberFormat="1" applyFont="1" applyFill="1" applyBorder="1" applyAlignment="1">
      <alignment horizontal="right" wrapText="1" indent="1"/>
    </xf>
    <xf numFmtId="0" fontId="4" fillId="8" borderId="10" xfId="0" applyFont="1" applyFill="1" applyBorder="1" applyAlignment="1">
      <alignment horizontal="right" wrapText="1" indent="1"/>
    </xf>
    <xf numFmtId="10" fontId="18" fillId="6" borderId="1" xfId="0" applyNumberFormat="1" applyFont="1" applyFill="1" applyBorder="1" applyAlignment="1">
      <alignment horizontal="right" indent="1"/>
    </xf>
    <xf numFmtId="10" fontId="18" fillId="8" borderId="1" xfId="0" applyNumberFormat="1" applyFont="1" applyFill="1" applyBorder="1" applyAlignment="1">
      <alignment horizontal="right" indent="1"/>
    </xf>
    <xf numFmtId="10" fontId="18" fillId="0" borderId="1" xfId="0" applyNumberFormat="1" applyFont="1" applyFill="1" applyBorder="1" applyAlignment="1">
      <alignment horizontal="right" indent="1"/>
    </xf>
    <xf numFmtId="3" fontId="4" fillId="6" borderId="13" xfId="0" applyNumberFormat="1" applyFont="1" applyFill="1" applyBorder="1" applyAlignment="1">
      <alignment horizontal="right" indent="1"/>
    </xf>
    <xf numFmtId="10" fontId="4" fillId="6" borderId="6" xfId="0" applyNumberFormat="1" applyFont="1" applyFill="1" applyBorder="1" applyAlignment="1">
      <alignment horizontal="right" indent="1"/>
    </xf>
    <xf numFmtId="0" fontId="4" fillId="0" borderId="18" xfId="0" applyFont="1" applyBorder="1" applyAlignment="1">
      <alignment horizontal="right" indent="1"/>
    </xf>
    <xf numFmtId="3" fontId="4" fillId="6" borderId="6" xfId="0" applyNumberFormat="1" applyFont="1" applyFill="1" applyBorder="1" applyAlignment="1">
      <alignment horizontal="right" wrapText="1" indent="1"/>
    </xf>
    <xf numFmtId="0" fontId="4" fillId="0" borderId="48" xfId="0" applyFont="1" applyBorder="1" applyAlignment="1">
      <alignment horizontal="right" indent="1"/>
    </xf>
    <xf numFmtId="9" fontId="4" fillId="5" borderId="37" xfId="0" applyNumberFormat="1" applyFont="1" applyFill="1" applyBorder="1" applyAlignment="1">
      <alignment horizontal="right" indent="1"/>
    </xf>
    <xf numFmtId="3" fontId="3" fillId="5" borderId="37" xfId="0" applyNumberFormat="1" applyFont="1" applyFill="1" applyBorder="1" applyAlignment="1">
      <alignment horizontal="right" indent="1"/>
    </xf>
    <xf numFmtId="3" fontId="4" fillId="6" borderId="37" xfId="0" applyNumberFormat="1" applyFont="1" applyFill="1" applyBorder="1" applyAlignment="1">
      <alignment horizontal="right" wrapText="1" indent="1"/>
    </xf>
    <xf numFmtId="0" fontId="4" fillId="5" borderId="37" xfId="0" applyFont="1" applyFill="1" applyBorder="1" applyAlignment="1">
      <alignment horizontal="right" wrapText="1" indent="1"/>
    </xf>
    <xf numFmtId="3" fontId="4" fillId="6" borderId="13" xfId="0" applyNumberFormat="1" applyFont="1" applyFill="1" applyBorder="1" applyAlignment="1">
      <alignment horizontal="right" wrapText="1" indent="1"/>
    </xf>
    <xf numFmtId="0" fontId="4" fillId="4" borderId="37" xfId="0" applyFont="1" applyFill="1" applyBorder="1" applyAlignment="1">
      <alignment horizontal="right" indent="1"/>
    </xf>
    <xf numFmtId="0" fontId="12" fillId="0" borderId="6" xfId="0" applyFont="1" applyFill="1" applyBorder="1" applyAlignment="1">
      <alignment wrapText="1"/>
    </xf>
    <xf numFmtId="0" fontId="4" fillId="6" borderId="6" xfId="0" applyNumberFormat="1" applyFont="1" applyFill="1" applyBorder="1" applyAlignment="1">
      <alignment horizontal="right" indent="1"/>
    </xf>
    <xf numFmtId="10" fontId="17" fillId="6" borderId="6" xfId="0" applyNumberFormat="1" applyFont="1" applyFill="1" applyBorder="1" applyAlignment="1">
      <alignment horizontal="right" indent="1"/>
    </xf>
    <xf numFmtId="9" fontId="4" fillId="3" borderId="37" xfId="0" applyNumberFormat="1" applyFont="1" applyFill="1" applyBorder="1" applyAlignment="1">
      <alignment horizontal="right" indent="1"/>
    </xf>
    <xf numFmtId="49" fontId="3" fillId="6" borderId="24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justify" vertical="center"/>
    </xf>
    <xf numFmtId="49" fontId="4" fillId="0" borderId="6" xfId="0" applyNumberFormat="1" applyFont="1" applyFill="1" applyBorder="1" applyAlignment="1"/>
    <xf numFmtId="10" fontId="18" fillId="8" borderId="6" xfId="0" applyNumberFormat="1" applyFont="1" applyFill="1" applyBorder="1" applyAlignment="1">
      <alignment horizontal="right" indent="1"/>
    </xf>
    <xf numFmtId="0" fontId="4" fillId="0" borderId="6" xfId="0" applyFont="1" applyFill="1" applyBorder="1" applyAlignment="1">
      <alignment horizontal="right" wrapText="1" indent="1"/>
    </xf>
    <xf numFmtId="49" fontId="3" fillId="6" borderId="26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justify" vertical="center"/>
    </xf>
    <xf numFmtId="0" fontId="4" fillId="6" borderId="13" xfId="0" applyFont="1" applyFill="1" applyBorder="1" applyAlignment="1">
      <alignment horizontal="right" indent="1"/>
    </xf>
    <xf numFmtId="0" fontId="4" fillId="0" borderId="13" xfId="0" applyFont="1" applyFill="1" applyBorder="1" applyAlignment="1">
      <alignment horizontal="right" indent="1"/>
    </xf>
    <xf numFmtId="0" fontId="4" fillId="0" borderId="49" xfId="0" applyFont="1" applyBorder="1" applyAlignment="1">
      <alignment horizontal="right" indent="1"/>
    </xf>
    <xf numFmtId="0" fontId="3" fillId="6" borderId="13" xfId="0" applyFont="1" applyFill="1" applyBorder="1" applyAlignment="1">
      <alignment horizontal="justify" vertical="center"/>
    </xf>
    <xf numFmtId="0" fontId="4" fillId="6" borderId="50" xfId="0" applyFont="1" applyFill="1" applyBorder="1" applyAlignment="1">
      <alignment horizontal="right" indent="1"/>
    </xf>
    <xf numFmtId="0" fontId="4" fillId="6" borderId="25" xfId="0" applyFont="1" applyFill="1" applyBorder="1" applyAlignment="1">
      <alignment horizontal="right" indent="1"/>
    </xf>
    <xf numFmtId="3" fontId="4" fillId="6" borderId="25" xfId="0" applyNumberFormat="1" applyFont="1" applyFill="1" applyBorder="1" applyAlignment="1">
      <alignment horizontal="right" indent="1"/>
    </xf>
    <xf numFmtId="0" fontId="4" fillId="6" borderId="25" xfId="0" applyFont="1" applyFill="1" applyBorder="1" applyAlignment="1">
      <alignment horizontal="right" wrapText="1" indent="1"/>
    </xf>
    <xf numFmtId="3" fontId="4" fillId="6" borderId="50" xfId="0" applyNumberFormat="1" applyFont="1" applyFill="1" applyBorder="1" applyAlignment="1">
      <alignment horizontal="right" wrapText="1" indent="1"/>
    </xf>
    <xf numFmtId="0" fontId="4" fillId="6" borderId="51" xfId="0" applyFont="1" applyFill="1" applyBorder="1" applyAlignment="1">
      <alignment horizontal="right" wrapText="1" indent="1"/>
    </xf>
    <xf numFmtId="49" fontId="3" fillId="6" borderId="13" xfId="0" applyNumberFormat="1" applyFont="1" applyFill="1" applyBorder="1" applyAlignment="1"/>
    <xf numFmtId="49" fontId="4" fillId="6" borderId="13" xfId="0" applyNumberFormat="1" applyFont="1" applyFill="1" applyBorder="1" applyAlignment="1">
      <alignment horizontal="right" indent="1"/>
    </xf>
    <xf numFmtId="0" fontId="4" fillId="6" borderId="13" xfId="0" applyFont="1" applyFill="1" applyBorder="1" applyAlignment="1">
      <alignment horizontal="right" vertical="center" wrapText="1" indent="1"/>
    </xf>
    <xf numFmtId="3" fontId="4" fillId="6" borderId="13" xfId="0" applyNumberFormat="1" applyFont="1" applyFill="1" applyBorder="1" applyAlignment="1">
      <alignment horizontal="right" vertical="center" wrapText="1" indent="1"/>
    </xf>
    <xf numFmtId="0" fontId="4" fillId="6" borderId="44" xfId="0" applyFont="1" applyFill="1" applyBorder="1" applyAlignment="1">
      <alignment horizontal="right" wrapText="1" indent="1"/>
    </xf>
    <xf numFmtId="0" fontId="3" fillId="4" borderId="37" xfId="0" applyFont="1" applyFill="1" applyBorder="1" applyAlignment="1">
      <alignment horizontal="right" vertical="justify" indent="1"/>
    </xf>
    <xf numFmtId="0" fontId="3" fillId="4" borderId="37" xfId="0" applyFont="1" applyFill="1" applyBorder="1" applyAlignment="1">
      <alignment horizontal="right" indent="1"/>
    </xf>
    <xf numFmtId="0" fontId="3" fillId="4" borderId="37" xfId="0" applyFont="1" applyFill="1" applyBorder="1" applyAlignment="1"/>
    <xf numFmtId="0" fontId="13" fillId="5" borderId="37" xfId="0" applyFont="1" applyFill="1" applyBorder="1" applyAlignment="1">
      <alignment vertical="center"/>
    </xf>
    <xf numFmtId="0" fontId="13" fillId="5" borderId="37" xfId="0" applyFont="1" applyFill="1" applyBorder="1" applyAlignment="1">
      <alignment vertical="center" wrapText="1"/>
    </xf>
    <xf numFmtId="0" fontId="3" fillId="5" borderId="37" xfId="0" applyFont="1" applyFill="1" applyBorder="1" applyAlignment="1">
      <alignment horizontal="right" vertical="center" wrapText="1" indent="1"/>
    </xf>
    <xf numFmtId="3" fontId="3" fillId="4" borderId="37" xfId="0" applyNumberFormat="1" applyFont="1" applyFill="1" applyBorder="1" applyAlignment="1">
      <alignment horizontal="right" indent="1"/>
    </xf>
    <xf numFmtId="9" fontId="3" fillId="3" borderId="37" xfId="0" applyNumberFormat="1" applyFont="1" applyFill="1" applyBorder="1" applyAlignment="1">
      <alignment horizontal="right" indent="1"/>
    </xf>
    <xf numFmtId="0" fontId="3" fillId="3" borderId="37" xfId="0" applyNumberFormat="1" applyFont="1" applyFill="1" applyBorder="1" applyAlignment="1">
      <alignment horizontal="right" vertical="center" indent="1"/>
    </xf>
    <xf numFmtId="3" fontId="4" fillId="3" borderId="37" xfId="0" applyNumberFormat="1" applyFont="1" applyFill="1" applyBorder="1" applyAlignment="1">
      <alignment horizontal="right" vertical="center" wrapText="1" indent="1"/>
    </xf>
    <xf numFmtId="0" fontId="4" fillId="3" borderId="37" xfId="0" applyFont="1" applyFill="1" applyBorder="1" applyAlignment="1">
      <alignment horizontal="right" wrapText="1" indent="1"/>
    </xf>
    <xf numFmtId="49" fontId="4" fillId="8" borderId="6" xfId="0" applyNumberFormat="1" applyFont="1" applyFill="1" applyBorder="1" applyAlignment="1"/>
    <xf numFmtId="49" fontId="4" fillId="8" borderId="6" xfId="0" applyNumberFormat="1" applyFont="1" applyFill="1" applyBorder="1" applyAlignment="1">
      <alignment horizontal="right" indent="1"/>
    </xf>
    <xf numFmtId="0" fontId="4" fillId="0" borderId="6" xfId="0" applyFont="1" applyFill="1" applyBorder="1" applyAlignment="1">
      <alignment horizontal="right" vertical="center" wrapText="1" indent="1"/>
    </xf>
    <xf numFmtId="49" fontId="3" fillId="6" borderId="26" xfId="0" applyNumberFormat="1" applyFont="1" applyFill="1" applyBorder="1" applyAlignment="1"/>
    <xf numFmtId="49" fontId="3" fillId="6" borderId="13" xfId="0" applyNumberFormat="1" applyFont="1" applyFill="1" applyBorder="1" applyAlignment="1">
      <alignment horizontal="right" indent="1"/>
    </xf>
    <xf numFmtId="49" fontId="4" fillId="4" borderId="37" xfId="0" applyNumberFormat="1" applyFont="1" applyFill="1" applyBorder="1" applyAlignment="1">
      <alignment horizontal="right" indent="1"/>
    </xf>
    <xf numFmtId="0" fontId="4" fillId="8" borderId="6" xfId="0" applyNumberFormat="1" applyFont="1" applyFill="1" applyBorder="1" applyAlignment="1">
      <alignment horizontal="right" indent="1"/>
    </xf>
    <xf numFmtId="10" fontId="4" fillId="0" borderId="6" xfId="0" applyNumberFormat="1" applyFont="1" applyFill="1" applyBorder="1" applyAlignment="1">
      <alignment horizontal="right" indent="1"/>
    </xf>
    <xf numFmtId="0" fontId="4" fillId="0" borderId="6" xfId="0" applyFont="1" applyFill="1" applyBorder="1" applyAlignment="1">
      <alignment horizontal="right" vertical="center" indent="1"/>
    </xf>
    <xf numFmtId="3" fontId="4" fillId="8" borderId="6" xfId="0" applyNumberFormat="1" applyFont="1" applyFill="1" applyBorder="1" applyAlignment="1">
      <alignment horizontal="right" vertical="center" indent="1"/>
    </xf>
    <xf numFmtId="3" fontId="3" fillId="3" borderId="37" xfId="0" applyNumberFormat="1" applyFont="1" applyFill="1" applyBorder="1" applyAlignment="1">
      <alignment horizontal="right" vertical="center" wrapText="1" indent="1"/>
    </xf>
    <xf numFmtId="1" fontId="3" fillId="3" borderId="37" xfId="0" applyNumberFormat="1" applyFont="1" applyFill="1" applyBorder="1" applyAlignment="1">
      <alignment horizontal="right" vertical="center" wrapText="1" indent="1"/>
    </xf>
    <xf numFmtId="9" fontId="3" fillId="3" borderId="37" xfId="0" applyNumberFormat="1" applyFont="1" applyFill="1" applyBorder="1" applyAlignment="1">
      <alignment horizontal="right" vertical="center" wrapText="1" indent="1"/>
    </xf>
    <xf numFmtId="1" fontId="4" fillId="3" borderId="37" xfId="0" applyNumberFormat="1" applyFont="1" applyFill="1" applyBorder="1" applyAlignment="1">
      <alignment horizontal="right" vertical="center" indent="1"/>
    </xf>
    <xf numFmtId="0" fontId="4" fillId="3" borderId="37" xfId="0" applyFont="1" applyFill="1" applyBorder="1" applyAlignment="1">
      <alignment horizontal="right" indent="1"/>
    </xf>
    <xf numFmtId="0" fontId="12" fillId="0" borderId="13" xfId="0" applyFont="1" applyBorder="1" applyAlignment="1">
      <alignment wrapText="1"/>
    </xf>
    <xf numFmtId="49" fontId="13" fillId="4" borderId="37" xfId="0" applyNumberFormat="1" applyFont="1" applyFill="1" applyBorder="1" applyAlignment="1" applyProtection="1">
      <protection locked="0"/>
    </xf>
    <xf numFmtId="49" fontId="3" fillId="4" borderId="37" xfId="0" applyNumberFormat="1" applyFont="1" applyFill="1" applyBorder="1" applyAlignment="1" applyProtection="1">
      <alignment horizontal="right" indent="1"/>
      <protection locked="0"/>
    </xf>
    <xf numFmtId="3" fontId="3" fillId="4" borderId="37" xfId="0" applyNumberFormat="1" applyFont="1" applyFill="1" applyBorder="1" applyAlignment="1" applyProtection="1">
      <alignment horizontal="right" indent="1"/>
      <protection locked="0"/>
    </xf>
    <xf numFmtId="0" fontId="3" fillId="4" borderId="37" xfId="0" applyFont="1" applyFill="1" applyBorder="1" applyAlignment="1">
      <alignment horizontal="right" wrapText="1" indent="1"/>
    </xf>
    <xf numFmtId="0" fontId="13" fillId="3" borderId="52" xfId="0" applyFont="1" applyFill="1" applyBorder="1" applyAlignment="1">
      <alignment vertical="center"/>
    </xf>
    <xf numFmtId="0" fontId="12" fillId="0" borderId="25" xfId="0" applyFont="1" applyBorder="1" applyAlignment="1">
      <alignment wrapText="1"/>
    </xf>
    <xf numFmtId="0" fontId="4" fillId="0" borderId="25" xfId="0" applyFont="1" applyBorder="1" applyAlignment="1">
      <alignment horizontal="right" indent="1"/>
    </xf>
    <xf numFmtId="10" fontId="17" fillId="6" borderId="25" xfId="0" applyNumberFormat="1" applyFont="1" applyFill="1" applyBorder="1" applyAlignment="1">
      <alignment horizontal="right" indent="1"/>
    </xf>
    <xf numFmtId="0" fontId="4" fillId="0" borderId="25" xfId="0" applyFont="1" applyBorder="1" applyAlignment="1">
      <alignment horizontal="right" wrapText="1" indent="1"/>
    </xf>
    <xf numFmtId="0" fontId="4" fillId="0" borderId="25" xfId="0" applyFont="1" applyBorder="1" applyAlignment="1">
      <alignment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49" fontId="13" fillId="4" borderId="37" xfId="0" applyNumberFormat="1" applyFont="1" applyFill="1" applyBorder="1" applyAlignment="1"/>
    <xf numFmtId="16" fontId="13" fillId="4" borderId="37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3" fillId="2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14" fontId="13" fillId="0" borderId="18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3"/>
  <sheetViews>
    <sheetView tabSelected="1" zoomScale="70" zoomScaleNormal="70" zoomScaleSheetLayoutView="75" zoomScalePageLayoutView="60" workbookViewId="0">
      <selection activeCell="C5" sqref="C5:K5"/>
    </sheetView>
  </sheetViews>
  <sheetFormatPr defaultColWidth="9.140625" defaultRowHeight="12.75" x14ac:dyDescent="0.2"/>
  <cols>
    <col min="1" max="1" width="11.140625" style="19" customWidth="1"/>
    <col min="2" max="2" width="52" style="1" customWidth="1"/>
    <col min="3" max="3" width="11.140625" style="4" customWidth="1"/>
    <col min="4" max="4" width="10" style="4" customWidth="1"/>
    <col min="5" max="5" width="12.28515625" style="4" customWidth="1"/>
    <col min="6" max="6" width="16.28515625" style="4" customWidth="1"/>
    <col min="7" max="7" width="20.85546875" style="4" customWidth="1"/>
    <col min="8" max="8" width="21.140625" style="4" customWidth="1"/>
    <col min="9" max="9" width="19.28515625" customWidth="1"/>
    <col min="10" max="10" width="17.28515625" customWidth="1"/>
    <col min="11" max="11" width="34.28515625" style="4" customWidth="1"/>
    <col min="12" max="256" width="11.42578125" style="4" customWidth="1"/>
    <col min="257" max="16384" width="9.140625" style="4"/>
  </cols>
  <sheetData>
    <row r="1" spans="1:99" ht="5.45" customHeight="1" x14ac:dyDescent="0.2"/>
    <row r="2" spans="1:99" ht="62.45" customHeight="1" x14ac:dyDescent="0.2"/>
    <row r="3" spans="1:99" ht="24.75" customHeight="1" x14ac:dyDescent="0.2">
      <c r="A3" s="318" t="s">
        <v>22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99" ht="16.5" customHeight="1" x14ac:dyDescent="0.2">
      <c r="A4" s="29" t="s">
        <v>7</v>
      </c>
      <c r="B4" s="27"/>
      <c r="C4" s="320" t="s">
        <v>182</v>
      </c>
      <c r="D4" s="321"/>
      <c r="E4" s="321"/>
      <c r="F4" s="321"/>
      <c r="G4" s="321"/>
      <c r="H4" s="321"/>
      <c r="I4" s="321"/>
      <c r="J4" s="321"/>
      <c r="K4" s="321"/>
    </row>
    <row r="5" spans="1:99" ht="16.5" customHeight="1" thickBot="1" x14ac:dyDescent="0.25">
      <c r="A5" s="29" t="s">
        <v>24</v>
      </c>
      <c r="B5" s="27"/>
      <c r="C5" s="320" t="s">
        <v>183</v>
      </c>
      <c r="D5" s="321"/>
      <c r="E5" s="321"/>
      <c r="F5" s="321"/>
      <c r="G5" s="321"/>
      <c r="H5" s="321"/>
      <c r="I5" s="321"/>
      <c r="J5" s="321"/>
      <c r="K5" s="321"/>
    </row>
    <row r="6" spans="1:99" ht="16.5" customHeight="1" x14ac:dyDescent="0.2">
      <c r="A6" s="322" t="s">
        <v>4</v>
      </c>
      <c r="B6" s="323"/>
      <c r="C6" s="313" t="s">
        <v>16</v>
      </c>
      <c r="D6" s="314"/>
      <c r="E6" s="314"/>
      <c r="F6" s="314"/>
      <c r="G6" s="315"/>
      <c r="H6" s="66"/>
      <c r="I6" s="311" t="s">
        <v>17</v>
      </c>
      <c r="J6" s="311" t="s">
        <v>20</v>
      </c>
      <c r="K6" s="311" t="s">
        <v>55</v>
      </c>
    </row>
    <row r="7" spans="1:99" s="8" customFormat="1" ht="32.25" customHeight="1" thickBot="1" x14ac:dyDescent="0.25">
      <c r="A7" s="324"/>
      <c r="B7" s="325"/>
      <c r="C7" s="30" t="s">
        <v>0</v>
      </c>
      <c r="D7" s="30" t="s">
        <v>1</v>
      </c>
      <c r="E7" s="30" t="s">
        <v>9</v>
      </c>
      <c r="F7" s="30" t="s">
        <v>18</v>
      </c>
      <c r="G7" s="30" t="s">
        <v>19</v>
      </c>
      <c r="H7" s="30" t="s">
        <v>23</v>
      </c>
      <c r="I7" s="326"/>
      <c r="J7" s="326"/>
      <c r="K7" s="326"/>
    </row>
    <row r="8" spans="1:99" ht="20.25" customHeight="1" thickBot="1" x14ac:dyDescent="0.25">
      <c r="A8" s="73" t="s">
        <v>38</v>
      </c>
      <c r="B8" s="74"/>
      <c r="C8" s="89"/>
      <c r="D8" s="89"/>
      <c r="E8" s="89"/>
      <c r="F8" s="192"/>
      <c r="G8" s="90">
        <f>G9+G13</f>
        <v>11400</v>
      </c>
      <c r="H8" s="137">
        <f>G8/(G18+G24+G67)</f>
        <v>2.5062932143210474E-2</v>
      </c>
      <c r="I8" s="90">
        <f>I9+I13</f>
        <v>0</v>
      </c>
      <c r="J8" s="124">
        <f>G8+I8</f>
        <v>11400</v>
      </c>
      <c r="K8" s="125"/>
    </row>
    <row r="9" spans="1:99" ht="16.5" customHeight="1" thickBot="1" x14ac:dyDescent="0.3">
      <c r="A9" s="147" t="s">
        <v>8</v>
      </c>
      <c r="B9" s="301"/>
      <c r="C9" s="302"/>
      <c r="D9" s="302"/>
      <c r="E9" s="302"/>
      <c r="F9" s="303"/>
      <c r="G9" s="92">
        <f>SUM(F10:F12)</f>
        <v>11400</v>
      </c>
      <c r="H9" s="93"/>
      <c r="I9" s="304">
        <f>I10+I12</f>
        <v>0</v>
      </c>
      <c r="J9" s="126">
        <f>G9+I9</f>
        <v>11400</v>
      </c>
      <c r="K9" s="127"/>
    </row>
    <row r="10" spans="1:99" s="7" customFormat="1" ht="14.25" x14ac:dyDescent="0.2">
      <c r="A10" s="209" t="s">
        <v>34</v>
      </c>
      <c r="B10" s="300" t="s">
        <v>157</v>
      </c>
      <c r="C10" s="82"/>
      <c r="D10" s="82"/>
      <c r="E10" s="82"/>
      <c r="F10" s="237">
        <v>4300</v>
      </c>
      <c r="G10" s="237"/>
      <c r="H10" s="221"/>
      <c r="I10" s="152"/>
      <c r="J10" s="207"/>
      <c r="K10" s="105"/>
    </row>
    <row r="11" spans="1:99" s="7" customFormat="1" ht="14.25" x14ac:dyDescent="0.2">
      <c r="A11" s="210" t="s">
        <v>125</v>
      </c>
      <c r="B11" s="306" t="s">
        <v>158</v>
      </c>
      <c r="C11" s="307"/>
      <c r="D11" s="307"/>
      <c r="E11" s="307"/>
      <c r="F11" s="265">
        <v>3850</v>
      </c>
      <c r="G11" s="265"/>
      <c r="H11" s="308"/>
      <c r="I11" s="309"/>
      <c r="J11" s="266"/>
      <c r="K11" s="310"/>
    </row>
    <row r="12" spans="1:99" s="7" customFormat="1" ht="15" thickBot="1" x14ac:dyDescent="0.25">
      <c r="A12" s="210" t="s">
        <v>156</v>
      </c>
      <c r="B12" s="149" t="s">
        <v>159</v>
      </c>
      <c r="C12" s="86"/>
      <c r="D12" s="86"/>
      <c r="E12" s="86"/>
      <c r="F12" s="181">
        <v>3250</v>
      </c>
      <c r="G12" s="181"/>
      <c r="H12" s="250"/>
      <c r="I12" s="150"/>
      <c r="J12" s="206"/>
      <c r="K12" s="113"/>
    </row>
    <row r="13" spans="1:99" ht="15.75" thickBot="1" x14ac:dyDescent="0.3">
      <c r="A13" s="146" t="s">
        <v>14</v>
      </c>
      <c r="B13" s="146"/>
      <c r="C13" s="91"/>
      <c r="D13" s="91"/>
      <c r="E13" s="91"/>
      <c r="F13" s="193">
        <f>F14+F15</f>
        <v>0</v>
      </c>
      <c r="G13" s="92">
        <f>SUM(F14:F14)</f>
        <v>0</v>
      </c>
      <c r="H13" s="93"/>
      <c r="I13" s="95">
        <f>I14+I15</f>
        <v>0</v>
      </c>
      <c r="J13" s="126">
        <f>G13+I13</f>
        <v>0</v>
      </c>
      <c r="K13" s="127"/>
    </row>
    <row r="14" spans="1:99" s="7" customFormat="1" ht="14.25" x14ac:dyDescent="0.2">
      <c r="A14" s="211" t="s">
        <v>35</v>
      </c>
      <c r="B14" s="151"/>
      <c r="C14" s="82"/>
      <c r="D14" s="82"/>
      <c r="E14" s="82"/>
      <c r="F14" s="218">
        <f>D14*E14</f>
        <v>0</v>
      </c>
      <c r="G14" s="237"/>
      <c r="H14" s="221"/>
      <c r="I14" s="152"/>
      <c r="J14" s="207"/>
      <c r="K14" s="105"/>
    </row>
    <row r="15" spans="1:99" s="7" customFormat="1" ht="15" thickBot="1" x14ac:dyDescent="0.25">
      <c r="A15" s="210" t="s">
        <v>126</v>
      </c>
      <c r="B15" s="248"/>
      <c r="C15" s="86"/>
      <c r="D15" s="86"/>
      <c r="E15" s="86"/>
      <c r="F15" s="249">
        <f>D15*E15</f>
        <v>0</v>
      </c>
      <c r="G15" s="181"/>
      <c r="H15" s="250"/>
      <c r="I15" s="150"/>
      <c r="J15" s="206"/>
      <c r="K15" s="113"/>
    </row>
    <row r="16" spans="1:99" ht="19.5" customHeight="1" thickBot="1" x14ac:dyDescent="0.25">
      <c r="A16" s="73" t="s">
        <v>33</v>
      </c>
      <c r="B16" s="74"/>
      <c r="C16" s="89"/>
      <c r="D16" s="89"/>
      <c r="E16" s="89"/>
      <c r="F16" s="89"/>
      <c r="G16" s="90">
        <f>G17+G18+G24</f>
        <v>16205</v>
      </c>
      <c r="H16" s="251"/>
      <c r="I16" s="90">
        <f>I17+I18+I24</f>
        <v>0</v>
      </c>
      <c r="J16" s="124">
        <f>G16+I16</f>
        <v>16205</v>
      </c>
      <c r="K16" s="125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</row>
    <row r="17" spans="1:99" s="32" customFormat="1" ht="15.75" thickBot="1" x14ac:dyDescent="0.3">
      <c r="A17" s="316" t="s">
        <v>151</v>
      </c>
      <c r="B17" s="316"/>
      <c r="C17" s="316"/>
      <c r="D17" s="316"/>
      <c r="E17" s="316"/>
      <c r="F17" s="316"/>
      <c r="G17" s="280">
        <f>0.15*G8</f>
        <v>1710</v>
      </c>
      <c r="H17" s="93"/>
      <c r="I17" s="196"/>
      <c r="J17" s="126">
        <f>G17+I17</f>
        <v>1710</v>
      </c>
      <c r="K17" s="1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</row>
    <row r="18" spans="1:99" ht="15.75" thickBot="1" x14ac:dyDescent="0.3">
      <c r="A18" s="317" t="s">
        <v>36</v>
      </c>
      <c r="B18" s="317"/>
      <c r="C18" s="317"/>
      <c r="D18" s="317"/>
      <c r="E18" s="317"/>
      <c r="F18" s="317"/>
      <c r="G18" s="274">
        <f>SUM(F19:F23)</f>
        <v>0</v>
      </c>
      <c r="H18" s="275"/>
      <c r="I18" s="275">
        <f>SUM(I19:I23)</f>
        <v>0</v>
      </c>
      <c r="J18" s="247">
        <f>G18+I18</f>
        <v>0</v>
      </c>
      <c r="K18" s="276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</row>
    <row r="19" spans="1:99" x14ac:dyDescent="0.2">
      <c r="A19" s="257" t="s">
        <v>109</v>
      </c>
      <c r="B19" s="258" t="s">
        <v>154</v>
      </c>
      <c r="C19" s="82"/>
      <c r="D19" s="82"/>
      <c r="E19" s="82"/>
      <c r="F19" s="259">
        <f>D19*E19</f>
        <v>0</v>
      </c>
      <c r="G19" s="260"/>
      <c r="H19" s="171">
        <f>F19/G103</f>
        <v>0</v>
      </c>
      <c r="I19" s="83"/>
      <c r="J19" s="246"/>
      <c r="K19" s="261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</row>
    <row r="20" spans="1:99" x14ac:dyDescent="0.2">
      <c r="A20" s="212" t="s">
        <v>110</v>
      </c>
      <c r="B20" s="213" t="s">
        <v>40</v>
      </c>
      <c r="C20" s="84"/>
      <c r="D20" s="84"/>
      <c r="E20" s="84"/>
      <c r="F20" s="157">
        <f>D20*E20</f>
        <v>0</v>
      </c>
      <c r="G20" s="87"/>
      <c r="H20" s="174">
        <f>F20/G103</f>
        <v>0</v>
      </c>
      <c r="I20" s="85"/>
      <c r="J20" s="157"/>
      <c r="K20" s="19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</row>
    <row r="21" spans="1:99" x14ac:dyDescent="0.2">
      <c r="A21" s="212" t="s">
        <v>111</v>
      </c>
      <c r="B21" s="213"/>
      <c r="C21" s="84"/>
      <c r="D21" s="84"/>
      <c r="E21" s="84"/>
      <c r="F21" s="157">
        <f>D21*E21</f>
        <v>0</v>
      </c>
      <c r="G21" s="87"/>
      <c r="H21" s="174">
        <f>F21/G103</f>
        <v>0</v>
      </c>
      <c r="I21" s="85"/>
      <c r="J21" s="167"/>
      <c r="K21" s="19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</row>
    <row r="22" spans="1:99" ht="13.5" thickBot="1" x14ac:dyDescent="0.25">
      <c r="A22" s="212" t="s">
        <v>112</v>
      </c>
      <c r="B22" s="213"/>
      <c r="C22" s="84"/>
      <c r="D22" s="84"/>
      <c r="E22" s="84"/>
      <c r="F22" s="157">
        <f t="shared" ref="F22:F23" si="0">D22*E22</f>
        <v>0</v>
      </c>
      <c r="G22" s="87"/>
      <c r="H22" s="174">
        <f>F22/G103</f>
        <v>0</v>
      </c>
      <c r="I22" s="85"/>
      <c r="J22" s="157"/>
      <c r="K22" s="19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</row>
    <row r="23" spans="1:99" ht="13.5" thickBot="1" x14ac:dyDescent="0.25">
      <c r="A23" s="252" t="s">
        <v>113</v>
      </c>
      <c r="B23" s="253"/>
      <c r="C23" s="86"/>
      <c r="D23" s="86"/>
      <c r="E23" s="86"/>
      <c r="F23" s="180">
        <f t="shared" si="0"/>
        <v>0</v>
      </c>
      <c r="G23" s="98"/>
      <c r="H23" s="238">
        <f>F23/G103</f>
        <v>0</v>
      </c>
      <c r="I23" s="239"/>
      <c r="J23" s="240"/>
      <c r="K23" s="241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</row>
    <row r="24" spans="1:99" s="72" customFormat="1" ht="15" customHeight="1" thickBot="1" x14ac:dyDescent="0.25">
      <c r="A24" s="277" t="s">
        <v>41</v>
      </c>
      <c r="B24" s="278"/>
      <c r="C24" s="279"/>
      <c r="D24" s="279"/>
      <c r="E24" s="279"/>
      <c r="F24" s="208" t="s">
        <v>6</v>
      </c>
      <c r="G24" s="280">
        <f>F25+F28+F31+F34+F37+F40+F43+F46+F49+F52+F55+F58+F61+F64</f>
        <v>14495</v>
      </c>
      <c r="H24" s="242"/>
      <c r="I24" s="243">
        <f>I25+I28+I31+I34+I37+I40+I43+I46+I49+I52+I55+I58+I61+I64</f>
        <v>0</v>
      </c>
      <c r="J24" s="244">
        <f>G24+I24</f>
        <v>14495</v>
      </c>
      <c r="K24" s="245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</row>
    <row r="25" spans="1:99" x14ac:dyDescent="0.2">
      <c r="A25" s="155" t="s">
        <v>42</v>
      </c>
      <c r="B25" s="262" t="s">
        <v>71</v>
      </c>
      <c r="C25" s="263"/>
      <c r="D25" s="264"/>
      <c r="E25" s="264"/>
      <c r="F25" s="264">
        <f>F26+F27</f>
        <v>0</v>
      </c>
      <c r="G25" s="265"/>
      <c r="H25" s="194">
        <f>F25/G103</f>
        <v>0</v>
      </c>
      <c r="I25" s="266">
        <f>I26+I27</f>
        <v>0</v>
      </c>
      <c r="J25" s="267"/>
      <c r="K25" s="268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</row>
    <row r="26" spans="1:99" s="7" customFormat="1" x14ac:dyDescent="0.2">
      <c r="A26" s="214" t="s">
        <v>66</v>
      </c>
      <c r="B26" s="129" t="s">
        <v>114</v>
      </c>
      <c r="C26" s="87"/>
      <c r="D26" s="87"/>
      <c r="E26" s="87"/>
      <c r="F26" s="168">
        <f>D26*E26</f>
        <v>0</v>
      </c>
      <c r="G26" s="110"/>
      <c r="H26" s="222">
        <f>F26/G103</f>
        <v>0</v>
      </c>
      <c r="I26" s="88"/>
      <c r="J26" s="204"/>
      <c r="K26" s="138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</row>
    <row r="27" spans="1:99" s="7" customFormat="1" x14ac:dyDescent="0.2">
      <c r="A27" s="214" t="s">
        <v>127</v>
      </c>
      <c r="B27" s="129"/>
      <c r="C27" s="87"/>
      <c r="D27" s="87"/>
      <c r="E27" s="87"/>
      <c r="F27" s="168">
        <f>D27*E27</f>
        <v>0</v>
      </c>
      <c r="G27" s="110"/>
      <c r="H27" s="227">
        <f>F27/G103</f>
        <v>0</v>
      </c>
      <c r="I27" s="88"/>
      <c r="J27" s="232"/>
      <c r="K27" s="138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</row>
    <row r="28" spans="1:99" x14ac:dyDescent="0.2">
      <c r="A28" s="155" t="s">
        <v>43</v>
      </c>
      <c r="B28" s="156" t="s">
        <v>106</v>
      </c>
      <c r="C28" s="157"/>
      <c r="D28" s="157"/>
      <c r="E28" s="157"/>
      <c r="F28" s="157">
        <f>F29+F30</f>
        <v>0</v>
      </c>
      <c r="G28" s="158"/>
      <c r="H28" s="228">
        <f>F28/G103</f>
        <v>0</v>
      </c>
      <c r="I28" s="159">
        <f>I29+I30</f>
        <v>0</v>
      </c>
      <c r="J28" s="230"/>
      <c r="K28" s="160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</row>
    <row r="29" spans="1:99" s="7" customFormat="1" x14ac:dyDescent="0.2">
      <c r="A29" s="214" t="s">
        <v>67</v>
      </c>
      <c r="B29" s="129"/>
      <c r="C29" s="87"/>
      <c r="D29" s="87"/>
      <c r="E29" s="87"/>
      <c r="F29" s="168">
        <f>D29*E29</f>
        <v>0</v>
      </c>
      <c r="G29" s="110"/>
      <c r="H29" s="227">
        <f>F29/G103</f>
        <v>0</v>
      </c>
      <c r="I29" s="231"/>
      <c r="J29" s="233"/>
      <c r="K29" s="138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</row>
    <row r="30" spans="1:99" s="7" customFormat="1" x14ac:dyDescent="0.2">
      <c r="A30" s="214" t="s">
        <v>128</v>
      </c>
      <c r="B30" s="129"/>
      <c r="C30" s="87"/>
      <c r="D30" s="87"/>
      <c r="E30" s="87"/>
      <c r="F30" s="168">
        <f>D30*E30</f>
        <v>0</v>
      </c>
      <c r="G30" s="110"/>
      <c r="H30" s="227">
        <f>F30/G103</f>
        <v>0</v>
      </c>
      <c r="I30" s="88"/>
      <c r="J30" s="233"/>
      <c r="K30" s="138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</row>
    <row r="31" spans="1:99" ht="24" customHeight="1" x14ac:dyDescent="0.2">
      <c r="A31" s="161" t="s">
        <v>44</v>
      </c>
      <c r="B31" s="162" t="s">
        <v>100</v>
      </c>
      <c r="C31" s="163"/>
      <c r="D31" s="163"/>
      <c r="E31" s="163"/>
      <c r="F31" s="163">
        <f>F32+F33</f>
        <v>4260</v>
      </c>
      <c r="G31" s="164"/>
      <c r="H31" s="228">
        <f>F31/G103</f>
        <v>9.103244900793863E-3</v>
      </c>
      <c r="I31" s="159">
        <f>I32+I33</f>
        <v>0</v>
      </c>
      <c r="J31" s="229">
        <f>G31+I31</f>
        <v>0</v>
      </c>
      <c r="K31" s="165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</row>
    <row r="32" spans="1:99" s="7" customFormat="1" ht="15" customHeight="1" x14ac:dyDescent="0.2">
      <c r="A32" s="214" t="s">
        <v>72</v>
      </c>
      <c r="B32" s="128" t="s">
        <v>160</v>
      </c>
      <c r="C32" s="87"/>
      <c r="D32" s="87"/>
      <c r="E32" s="87"/>
      <c r="F32" s="168">
        <v>1630</v>
      </c>
      <c r="G32" s="110"/>
      <c r="H32" s="227">
        <f>F32/G103</f>
        <v>3.4831664761253512E-3</v>
      </c>
      <c r="I32" s="88"/>
      <c r="J32" s="233"/>
      <c r="K32" s="138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</row>
    <row r="33" spans="1:99" s="7" customFormat="1" ht="16.5" customHeight="1" x14ac:dyDescent="0.2">
      <c r="A33" s="214" t="s">
        <v>129</v>
      </c>
      <c r="B33" s="128" t="s">
        <v>161</v>
      </c>
      <c r="C33" s="87"/>
      <c r="D33" s="87"/>
      <c r="E33" s="87"/>
      <c r="F33" s="168">
        <v>2630</v>
      </c>
      <c r="G33" s="110"/>
      <c r="H33" s="227">
        <f>F33/G103</f>
        <v>5.6200784246685119E-3</v>
      </c>
      <c r="I33" s="88"/>
      <c r="J33" s="233"/>
      <c r="K33" s="138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</row>
    <row r="34" spans="1:99" ht="25.5" x14ac:dyDescent="0.2">
      <c r="A34" s="155" t="s">
        <v>45</v>
      </c>
      <c r="B34" s="156" t="s">
        <v>88</v>
      </c>
      <c r="C34" s="166"/>
      <c r="D34" s="166"/>
      <c r="E34" s="166"/>
      <c r="F34" s="157">
        <f>F35+F36</f>
        <v>0</v>
      </c>
      <c r="G34" s="158"/>
      <c r="H34" s="228">
        <f>F34/G103</f>
        <v>0</v>
      </c>
      <c r="I34" s="148">
        <f>I35+I36</f>
        <v>0</v>
      </c>
      <c r="J34" s="229">
        <f>G34+I34</f>
        <v>0</v>
      </c>
      <c r="K34" s="160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</row>
    <row r="35" spans="1:99" s="7" customFormat="1" x14ac:dyDescent="0.2">
      <c r="A35" s="214" t="s">
        <v>73</v>
      </c>
      <c r="B35" s="128"/>
      <c r="C35" s="76"/>
      <c r="D35" s="76"/>
      <c r="E35" s="76"/>
      <c r="F35" s="168">
        <f t="shared" ref="F35:F66" si="1">D35*E35</f>
        <v>0</v>
      </c>
      <c r="G35" s="110"/>
      <c r="H35" s="227">
        <f>F35/G103</f>
        <v>0</v>
      </c>
      <c r="I35" s="88"/>
      <c r="J35" s="232"/>
      <c r="K35" s="138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</row>
    <row r="36" spans="1:99" s="7" customFormat="1" x14ac:dyDescent="0.2">
      <c r="A36" s="214" t="s">
        <v>130</v>
      </c>
      <c r="B36" s="128"/>
      <c r="C36" s="76"/>
      <c r="D36" s="76"/>
      <c r="E36" s="76"/>
      <c r="F36" s="168">
        <f t="shared" si="1"/>
        <v>0</v>
      </c>
      <c r="G36" s="110"/>
      <c r="H36" s="227">
        <f>F36/G103</f>
        <v>0</v>
      </c>
      <c r="I36" s="88"/>
      <c r="J36" s="232"/>
      <c r="K36" s="138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</row>
    <row r="37" spans="1:99" ht="38.25" x14ac:dyDescent="0.2">
      <c r="A37" s="68" t="s">
        <v>46</v>
      </c>
      <c r="B37" s="156" t="s">
        <v>95</v>
      </c>
      <c r="C37" s="157"/>
      <c r="D37" s="157"/>
      <c r="E37" s="157"/>
      <c r="F37" s="157">
        <f>F38+F39</f>
        <v>1235</v>
      </c>
      <c r="G37" s="158"/>
      <c r="H37" s="194">
        <f>F37/G103</f>
        <v>2.639086256450803E-3</v>
      </c>
      <c r="I37" s="159">
        <f>I38+I39</f>
        <v>0</v>
      </c>
      <c r="J37" s="167">
        <f>G37+I37</f>
        <v>0</v>
      </c>
      <c r="K37" s="160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</row>
    <row r="38" spans="1:99" s="7" customFormat="1" x14ac:dyDescent="0.2">
      <c r="A38" s="214" t="s">
        <v>74</v>
      </c>
      <c r="B38" s="129" t="s">
        <v>162</v>
      </c>
      <c r="C38" s="87"/>
      <c r="D38" s="87"/>
      <c r="E38" s="87"/>
      <c r="F38" s="168">
        <v>585</v>
      </c>
      <c r="G38" s="110"/>
      <c r="H38" s="222">
        <f>F38/G103</f>
        <v>1.2500934898977488E-3</v>
      </c>
      <c r="I38" s="88"/>
      <c r="J38" s="169"/>
      <c r="K38" s="13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</row>
    <row r="39" spans="1:99" s="7" customFormat="1" x14ac:dyDescent="0.2">
      <c r="A39" s="214" t="s">
        <v>131</v>
      </c>
      <c r="B39" s="129" t="s">
        <v>163</v>
      </c>
      <c r="C39" s="87"/>
      <c r="D39" s="87"/>
      <c r="E39" s="87"/>
      <c r="F39" s="168">
        <v>650</v>
      </c>
      <c r="G39" s="110"/>
      <c r="H39" s="222">
        <f>F39/G103</f>
        <v>1.3889927665530542E-3</v>
      </c>
      <c r="I39" s="88"/>
      <c r="J39" s="169"/>
      <c r="K39" s="13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</row>
    <row r="40" spans="1:99" x14ac:dyDescent="0.2">
      <c r="A40" s="155" t="s">
        <v>47</v>
      </c>
      <c r="B40" s="156" t="s">
        <v>96</v>
      </c>
      <c r="C40" s="157"/>
      <c r="D40" s="157"/>
      <c r="E40" s="157"/>
      <c r="F40" s="157">
        <f>F41+F42</f>
        <v>0</v>
      </c>
      <c r="G40" s="158"/>
      <c r="H40" s="194">
        <f>F40/G103</f>
        <v>0</v>
      </c>
      <c r="I40" s="159">
        <f>I41+I42</f>
        <v>0</v>
      </c>
      <c r="J40" s="167">
        <f>G40+I40</f>
        <v>0</v>
      </c>
      <c r="K40" s="160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</row>
    <row r="41" spans="1:99" s="7" customFormat="1" x14ac:dyDescent="0.2">
      <c r="A41" s="214" t="s">
        <v>75</v>
      </c>
      <c r="B41" s="129"/>
      <c r="C41" s="87"/>
      <c r="D41" s="87"/>
      <c r="E41" s="87"/>
      <c r="F41" s="168">
        <f t="shared" si="1"/>
        <v>0</v>
      </c>
      <c r="G41" s="110"/>
      <c r="H41" s="222">
        <f>F41/G103</f>
        <v>0</v>
      </c>
      <c r="I41" s="88"/>
      <c r="J41" s="169"/>
      <c r="K41" s="138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</row>
    <row r="42" spans="1:99" s="7" customFormat="1" x14ac:dyDescent="0.2">
      <c r="A42" s="214" t="s">
        <v>132</v>
      </c>
      <c r="B42" s="129"/>
      <c r="C42" s="87"/>
      <c r="D42" s="87"/>
      <c r="E42" s="87"/>
      <c r="F42" s="168">
        <f t="shared" si="1"/>
        <v>0</v>
      </c>
      <c r="G42" s="110"/>
      <c r="H42" s="222">
        <f>F42/G103</f>
        <v>0</v>
      </c>
      <c r="I42" s="88"/>
      <c r="J42" s="169"/>
      <c r="K42" s="138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</row>
    <row r="43" spans="1:99" ht="25.5" x14ac:dyDescent="0.2">
      <c r="A43" s="68" t="s">
        <v>48</v>
      </c>
      <c r="B43" s="162" t="s">
        <v>69</v>
      </c>
      <c r="C43" s="170"/>
      <c r="D43" s="170"/>
      <c r="E43" s="170"/>
      <c r="F43" s="163">
        <f>F44+F45</f>
        <v>4250</v>
      </c>
      <c r="G43" s="164"/>
      <c r="H43" s="195">
        <f>F43/G103</f>
        <v>9.0818757813084308E-3</v>
      </c>
      <c r="I43" s="159">
        <f>I44+I45</f>
        <v>0</v>
      </c>
      <c r="J43" s="167">
        <f>G43+I43</f>
        <v>0</v>
      </c>
      <c r="K43" s="165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</row>
    <row r="44" spans="1:99" s="7" customFormat="1" x14ac:dyDescent="0.2">
      <c r="A44" s="214" t="s">
        <v>76</v>
      </c>
      <c r="B44" s="129" t="s">
        <v>164</v>
      </c>
      <c r="C44" s="76"/>
      <c r="D44" s="76"/>
      <c r="E44" s="76"/>
      <c r="F44" s="168">
        <v>3800</v>
      </c>
      <c r="G44" s="110"/>
      <c r="H44" s="222">
        <f>F44/G103</f>
        <v>8.1202654044640089E-3</v>
      </c>
      <c r="I44" s="88"/>
      <c r="J44" s="204"/>
      <c r="K44" s="138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</row>
    <row r="45" spans="1:99" s="7" customFormat="1" x14ac:dyDescent="0.2">
      <c r="A45" s="214" t="s">
        <v>133</v>
      </c>
      <c r="B45" s="129" t="s">
        <v>168</v>
      </c>
      <c r="C45" s="76"/>
      <c r="D45" s="76"/>
      <c r="E45" s="76"/>
      <c r="F45" s="168">
        <v>450</v>
      </c>
      <c r="G45" s="110"/>
      <c r="H45" s="222">
        <f>F45/G103</f>
        <v>9.616103768444221E-4</v>
      </c>
      <c r="I45" s="88"/>
      <c r="J45" s="204"/>
      <c r="K45" s="138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</row>
    <row r="46" spans="1:99" x14ac:dyDescent="0.2">
      <c r="A46" s="68" t="s">
        <v>49</v>
      </c>
      <c r="B46" s="156" t="s">
        <v>107</v>
      </c>
      <c r="C46" s="157"/>
      <c r="D46" s="157"/>
      <c r="E46" s="157"/>
      <c r="F46" s="157">
        <f>F47+F48</f>
        <v>0</v>
      </c>
      <c r="G46" s="158"/>
      <c r="H46" s="194">
        <f>F46/G103</f>
        <v>0</v>
      </c>
      <c r="I46" s="159">
        <f t="shared" ref="I46" si="2">I47+I48</f>
        <v>0</v>
      </c>
      <c r="J46" s="167">
        <f>G46+I46</f>
        <v>0</v>
      </c>
      <c r="K46" s="160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</row>
    <row r="47" spans="1:99" s="7" customFormat="1" x14ac:dyDescent="0.2">
      <c r="A47" s="214" t="s">
        <v>77</v>
      </c>
      <c r="B47" s="129"/>
      <c r="C47" s="87"/>
      <c r="D47" s="87"/>
      <c r="E47" s="87"/>
      <c r="F47" s="168">
        <f t="shared" si="1"/>
        <v>0</v>
      </c>
      <c r="G47" s="110"/>
      <c r="H47" s="222">
        <f>F47/G103</f>
        <v>0</v>
      </c>
      <c r="I47" s="88"/>
      <c r="J47" s="169"/>
      <c r="K47" s="138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</row>
    <row r="48" spans="1:99" s="7" customFormat="1" x14ac:dyDescent="0.2">
      <c r="A48" s="214" t="s">
        <v>134</v>
      </c>
      <c r="B48" s="129"/>
      <c r="C48" s="87"/>
      <c r="D48" s="87"/>
      <c r="E48" s="87"/>
      <c r="F48" s="168">
        <f t="shared" si="1"/>
        <v>0</v>
      </c>
      <c r="G48" s="110"/>
      <c r="H48" s="222">
        <f>F48/G103</f>
        <v>0</v>
      </c>
      <c r="I48" s="88"/>
      <c r="J48" s="169"/>
      <c r="K48" s="138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</row>
    <row r="49" spans="1:99" ht="38.25" x14ac:dyDescent="0.2">
      <c r="A49" s="68" t="s">
        <v>50</v>
      </c>
      <c r="B49" s="156" t="s">
        <v>89</v>
      </c>
      <c r="C49" s="157"/>
      <c r="D49" s="157"/>
      <c r="E49" s="157"/>
      <c r="F49" s="157">
        <f t="shared" ref="F49" si="3">F50+F51</f>
        <v>0</v>
      </c>
      <c r="G49" s="158"/>
      <c r="H49" s="194">
        <f>F49/G103</f>
        <v>0</v>
      </c>
      <c r="I49" s="159">
        <f t="shared" ref="I49" si="4">I50+I51</f>
        <v>0</v>
      </c>
      <c r="J49" s="167">
        <f>G49+I49</f>
        <v>0</v>
      </c>
      <c r="K49" s="160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</row>
    <row r="50" spans="1:99" s="7" customFormat="1" x14ac:dyDescent="0.2">
      <c r="A50" s="214" t="s">
        <v>78</v>
      </c>
      <c r="B50" s="129"/>
      <c r="C50" s="87"/>
      <c r="D50" s="87"/>
      <c r="E50" s="87"/>
      <c r="F50" s="168">
        <f t="shared" si="1"/>
        <v>0</v>
      </c>
      <c r="G50" s="110"/>
      <c r="H50" s="222">
        <f>F50/G103</f>
        <v>0</v>
      </c>
      <c r="I50" s="88"/>
      <c r="J50" s="169"/>
      <c r="K50" s="138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</row>
    <row r="51" spans="1:99" s="7" customFormat="1" x14ac:dyDescent="0.2">
      <c r="A51" s="214" t="s">
        <v>135</v>
      </c>
      <c r="B51" s="129"/>
      <c r="C51" s="87"/>
      <c r="D51" s="87"/>
      <c r="E51" s="87"/>
      <c r="F51" s="168">
        <f t="shared" si="1"/>
        <v>0</v>
      </c>
      <c r="G51" s="110"/>
      <c r="H51" s="222">
        <f>F51/G103</f>
        <v>0</v>
      </c>
      <c r="I51" s="88"/>
      <c r="J51" s="169"/>
      <c r="K51" s="138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</row>
    <row r="52" spans="1:99" ht="25.5" x14ac:dyDescent="0.2">
      <c r="A52" s="68" t="s">
        <v>51</v>
      </c>
      <c r="B52" s="156" t="s">
        <v>97</v>
      </c>
      <c r="C52" s="166"/>
      <c r="D52" s="166"/>
      <c r="E52" s="166"/>
      <c r="F52" s="157">
        <f t="shared" ref="F52" si="5">F53+F54</f>
        <v>0</v>
      </c>
      <c r="G52" s="158"/>
      <c r="H52" s="194">
        <f>F52/G103</f>
        <v>0</v>
      </c>
      <c r="I52" s="159">
        <f t="shared" ref="I52" si="6">I53+I54</f>
        <v>0</v>
      </c>
      <c r="J52" s="167">
        <f>G52+I52</f>
        <v>0</v>
      </c>
      <c r="K52" s="160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</row>
    <row r="53" spans="1:99" s="7" customFormat="1" x14ac:dyDescent="0.2">
      <c r="A53" s="214" t="s">
        <v>79</v>
      </c>
      <c r="B53" s="129"/>
      <c r="C53" s="76"/>
      <c r="D53" s="76"/>
      <c r="E53" s="76"/>
      <c r="F53" s="168">
        <f t="shared" si="1"/>
        <v>0</v>
      </c>
      <c r="G53" s="110"/>
      <c r="H53" s="222">
        <f>F53/G103</f>
        <v>0</v>
      </c>
      <c r="I53" s="88"/>
      <c r="J53" s="204"/>
      <c r="K53" s="138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</row>
    <row r="54" spans="1:99" s="7" customFormat="1" x14ac:dyDescent="0.2">
      <c r="A54" s="214" t="s">
        <v>136</v>
      </c>
      <c r="B54" s="129"/>
      <c r="C54" s="76"/>
      <c r="D54" s="76"/>
      <c r="E54" s="76"/>
      <c r="F54" s="168">
        <f t="shared" si="1"/>
        <v>0</v>
      </c>
      <c r="G54" s="110"/>
      <c r="H54" s="222">
        <f>F54/G103</f>
        <v>0</v>
      </c>
      <c r="I54" s="88"/>
      <c r="J54" s="204"/>
      <c r="K54" s="138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</row>
    <row r="55" spans="1:99" ht="38.25" x14ac:dyDescent="0.2">
      <c r="A55" s="68" t="s">
        <v>52</v>
      </c>
      <c r="B55" s="156" t="s">
        <v>70</v>
      </c>
      <c r="C55" s="157"/>
      <c r="D55" s="157"/>
      <c r="E55" s="157"/>
      <c r="F55" s="157">
        <f t="shared" ref="F55" si="7">F56+F57</f>
        <v>240</v>
      </c>
      <c r="G55" s="158"/>
      <c r="H55" s="194">
        <f>F55/G103</f>
        <v>5.128588676503585E-4</v>
      </c>
      <c r="I55" s="159">
        <f t="shared" ref="I55" si="8">I56+I57</f>
        <v>0</v>
      </c>
      <c r="J55" s="167">
        <f>G55+I55</f>
        <v>0</v>
      </c>
      <c r="K55" s="160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</row>
    <row r="56" spans="1:99" s="7" customFormat="1" x14ac:dyDescent="0.2">
      <c r="A56" s="214" t="s">
        <v>80</v>
      </c>
      <c r="B56" s="129" t="s">
        <v>165</v>
      </c>
      <c r="C56" s="87"/>
      <c r="D56" s="87"/>
      <c r="E56" s="87"/>
      <c r="F56" s="168">
        <v>240</v>
      </c>
      <c r="G56" s="110"/>
      <c r="H56" s="222">
        <f>F56/G103</f>
        <v>5.128588676503585E-4</v>
      </c>
      <c r="I56" s="88"/>
      <c r="J56" s="169"/>
      <c r="K56" s="138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</row>
    <row r="57" spans="1:99" s="7" customFormat="1" x14ac:dyDescent="0.2">
      <c r="A57" s="214" t="s">
        <v>137</v>
      </c>
      <c r="B57" s="129"/>
      <c r="C57" s="87"/>
      <c r="D57" s="87"/>
      <c r="E57" s="87"/>
      <c r="F57" s="168">
        <f t="shared" si="1"/>
        <v>0</v>
      </c>
      <c r="G57" s="110"/>
      <c r="H57" s="222">
        <f>F57/G103</f>
        <v>0</v>
      </c>
      <c r="I57" s="88"/>
      <c r="J57" s="169"/>
      <c r="K57" s="138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</row>
    <row r="58" spans="1:99" x14ac:dyDescent="0.2">
      <c r="A58" s="68" t="s">
        <v>53</v>
      </c>
      <c r="B58" s="156" t="s">
        <v>98</v>
      </c>
      <c r="C58" s="157"/>
      <c r="D58" s="157"/>
      <c r="E58" s="157"/>
      <c r="F58" s="157">
        <f t="shared" ref="F58" si="9">F59+F60</f>
        <v>560</v>
      </c>
      <c r="G58" s="158"/>
      <c r="H58" s="194">
        <f>F58/G103</f>
        <v>1.1966706911841697E-3</v>
      </c>
      <c r="I58" s="159">
        <f t="shared" ref="I58" si="10">I59+I60</f>
        <v>0</v>
      </c>
      <c r="J58" s="167">
        <f>G58+I58</f>
        <v>0</v>
      </c>
      <c r="K58" s="160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</row>
    <row r="59" spans="1:99" s="7" customFormat="1" x14ac:dyDescent="0.2">
      <c r="A59" s="214" t="s">
        <v>81</v>
      </c>
      <c r="B59" s="128" t="s">
        <v>166</v>
      </c>
      <c r="C59" s="87"/>
      <c r="D59" s="87"/>
      <c r="E59" s="87"/>
      <c r="F59" s="168">
        <v>560</v>
      </c>
      <c r="G59" s="110"/>
      <c r="H59" s="222">
        <f>F59/G103</f>
        <v>1.1966706911841697E-3</v>
      </c>
      <c r="I59" s="88"/>
      <c r="J59" s="169"/>
      <c r="K59" s="138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</row>
    <row r="60" spans="1:99" s="7" customFormat="1" x14ac:dyDescent="0.2">
      <c r="A60" s="214" t="s">
        <v>138</v>
      </c>
      <c r="B60" s="128"/>
      <c r="C60" s="87"/>
      <c r="D60" s="87"/>
      <c r="E60" s="87"/>
      <c r="F60" s="168">
        <f t="shared" si="1"/>
        <v>0</v>
      </c>
      <c r="G60" s="110"/>
      <c r="H60" s="222">
        <f>F60/G103</f>
        <v>0</v>
      </c>
      <c r="I60" s="88"/>
      <c r="J60" s="169"/>
      <c r="K60" s="138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</row>
    <row r="61" spans="1:99" ht="25.5" x14ac:dyDescent="0.2">
      <c r="A61" s="68" t="s">
        <v>54</v>
      </c>
      <c r="B61" s="156" t="s">
        <v>99</v>
      </c>
      <c r="C61" s="166"/>
      <c r="D61" s="166"/>
      <c r="E61" s="166"/>
      <c r="F61" s="157">
        <f t="shared" ref="F61" si="11">F62+F63</f>
        <v>3950</v>
      </c>
      <c r="G61" s="158"/>
      <c r="H61" s="194">
        <f>F61/G103</f>
        <v>8.4408021967454835E-3</v>
      </c>
      <c r="I61" s="159">
        <f t="shared" ref="I61" si="12">I62+I63</f>
        <v>0</v>
      </c>
      <c r="J61" s="167">
        <f>G61+I61</f>
        <v>0</v>
      </c>
      <c r="K61" s="160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</row>
    <row r="62" spans="1:99" s="7" customFormat="1" x14ac:dyDescent="0.2">
      <c r="A62" s="215" t="s">
        <v>82</v>
      </c>
      <c r="B62" s="136" t="s">
        <v>173</v>
      </c>
      <c r="C62" s="99"/>
      <c r="D62" s="99"/>
      <c r="E62" s="99"/>
      <c r="F62" s="168">
        <v>3950</v>
      </c>
      <c r="G62" s="114"/>
      <c r="H62" s="223">
        <f>F62/G103</f>
        <v>8.4408021967454835E-3</v>
      </c>
      <c r="I62" s="88"/>
      <c r="J62" s="205"/>
      <c r="K62" s="13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</row>
    <row r="63" spans="1:99" s="7" customFormat="1" x14ac:dyDescent="0.2">
      <c r="A63" s="215" t="s">
        <v>139</v>
      </c>
      <c r="B63" s="136"/>
      <c r="C63" s="99"/>
      <c r="D63" s="99"/>
      <c r="E63" s="99"/>
      <c r="F63" s="168">
        <f t="shared" si="1"/>
        <v>0</v>
      </c>
      <c r="G63" s="114"/>
      <c r="H63" s="223">
        <f>F63/G103</f>
        <v>0</v>
      </c>
      <c r="I63" s="88"/>
      <c r="J63" s="205"/>
      <c r="K63" s="13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</row>
    <row r="64" spans="1:99" ht="18.75" customHeight="1" x14ac:dyDescent="0.2">
      <c r="A64" s="140" t="s">
        <v>101</v>
      </c>
      <c r="B64" s="172" t="s">
        <v>102</v>
      </c>
      <c r="C64" s="166"/>
      <c r="D64" s="166"/>
      <c r="E64" s="166"/>
      <c r="F64" s="157">
        <f t="shared" ref="F64" si="13">F65+F66</f>
        <v>0</v>
      </c>
      <c r="G64" s="158"/>
      <c r="H64" s="234">
        <f>F64/G103</f>
        <v>0</v>
      </c>
      <c r="I64" s="159">
        <f t="shared" ref="I64" si="14">I65+I66</f>
        <v>0</v>
      </c>
      <c r="J64" s="167">
        <f>G64+I64</f>
        <v>0</v>
      </c>
      <c r="K64" s="160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</row>
    <row r="65" spans="1:99" s="7" customFormat="1" x14ac:dyDescent="0.2">
      <c r="A65" s="215" t="s">
        <v>115</v>
      </c>
      <c r="B65" s="132"/>
      <c r="C65" s="225"/>
      <c r="D65" s="99"/>
      <c r="E65" s="99"/>
      <c r="F65" s="226">
        <f t="shared" si="1"/>
        <v>0</v>
      </c>
      <c r="G65" s="114"/>
      <c r="H65" s="235">
        <f>F65/G103</f>
        <v>0</v>
      </c>
      <c r="I65" s="88"/>
      <c r="J65" s="205"/>
      <c r="K65" s="13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</row>
    <row r="66" spans="1:99" s="7" customFormat="1" ht="13.5" thickBot="1" x14ac:dyDescent="0.25">
      <c r="A66" s="215" t="s">
        <v>140</v>
      </c>
      <c r="B66" s="254"/>
      <c r="C66" s="99"/>
      <c r="D66" s="99"/>
      <c r="E66" s="99"/>
      <c r="F66" s="226">
        <f t="shared" si="1"/>
        <v>0</v>
      </c>
      <c r="G66" s="114"/>
      <c r="H66" s="255">
        <f>F66/G103</f>
        <v>0</v>
      </c>
      <c r="I66" s="256"/>
      <c r="J66" s="205"/>
      <c r="K66" s="256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</row>
    <row r="67" spans="1:99" ht="18.75" customHeight="1" thickBot="1" x14ac:dyDescent="0.25">
      <c r="A67" s="305" t="s">
        <v>155</v>
      </c>
      <c r="B67" s="74"/>
      <c r="C67" s="89"/>
      <c r="D67" s="89"/>
      <c r="E67" s="89"/>
      <c r="F67" s="89"/>
      <c r="G67" s="90">
        <f>G68+G93</f>
        <v>440360</v>
      </c>
      <c r="H67" s="281"/>
      <c r="I67" s="282">
        <f>I68+I93</f>
        <v>0</v>
      </c>
      <c r="J67" s="283">
        <f>G67+I67</f>
        <v>440360</v>
      </c>
      <c r="K67" s="284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</row>
    <row r="68" spans="1:99" s="36" customFormat="1" ht="15.75" thickBot="1" x14ac:dyDescent="0.3">
      <c r="A68" s="146" t="s">
        <v>56</v>
      </c>
      <c r="B68" s="146"/>
      <c r="C68" s="91"/>
      <c r="D68" s="91"/>
      <c r="E68" s="91"/>
      <c r="F68" s="91"/>
      <c r="G68" s="92">
        <f>F69+F72+F75+F78+F81+F84+F87+F90</f>
        <v>560</v>
      </c>
      <c r="H68" s="93"/>
      <c r="I68" s="208">
        <f>I69+I72+I75+I78+I81+I84+I87+I90</f>
        <v>0</v>
      </c>
      <c r="J68" s="94">
        <f>G68+I68</f>
        <v>560</v>
      </c>
      <c r="K68" s="95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</row>
    <row r="69" spans="1:99" s="34" customFormat="1" x14ac:dyDescent="0.2">
      <c r="A69" s="68" t="s">
        <v>37</v>
      </c>
      <c r="B69" s="269" t="s">
        <v>153</v>
      </c>
      <c r="C69" s="270"/>
      <c r="D69" s="270"/>
      <c r="E69" s="270"/>
      <c r="F69" s="270">
        <f>F70+F71</f>
        <v>560</v>
      </c>
      <c r="G69" s="237"/>
      <c r="H69" s="171">
        <f>F69/G$103</f>
        <v>1.1966706911841697E-3</v>
      </c>
      <c r="I69" s="271">
        <f>I70+I71</f>
        <v>0</v>
      </c>
      <c r="J69" s="272">
        <f>G69+I69</f>
        <v>0</v>
      </c>
      <c r="K69" s="273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</row>
    <row r="70" spans="1:99" s="131" customFormat="1" x14ac:dyDescent="0.2">
      <c r="A70" s="214" t="s">
        <v>116</v>
      </c>
      <c r="B70" s="130" t="s">
        <v>167</v>
      </c>
      <c r="C70" s="75"/>
      <c r="D70" s="75"/>
      <c r="E70" s="75"/>
      <c r="F70" s="219" t="s">
        <v>174</v>
      </c>
      <c r="G70" s="106"/>
      <c r="H70" s="222">
        <f>F70/G$103</f>
        <v>1.1966706911841697E-3</v>
      </c>
      <c r="I70" s="96"/>
      <c r="J70" s="199"/>
      <c r="K70" s="141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</row>
    <row r="71" spans="1:99" s="131" customFormat="1" x14ac:dyDescent="0.2">
      <c r="A71" s="214" t="s">
        <v>141</v>
      </c>
      <c r="B71" s="130"/>
      <c r="C71" s="75"/>
      <c r="D71" s="75"/>
      <c r="E71" s="75"/>
      <c r="F71" s="219"/>
      <c r="G71" s="106"/>
      <c r="H71" s="222">
        <f>F71/G$103</f>
        <v>0</v>
      </c>
      <c r="I71" s="97"/>
      <c r="J71" s="199"/>
      <c r="K71" s="141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</row>
    <row r="72" spans="1:99" s="34" customFormat="1" x14ac:dyDescent="0.2">
      <c r="A72" s="142" t="s">
        <v>57</v>
      </c>
      <c r="B72" s="172" t="s">
        <v>65</v>
      </c>
      <c r="C72" s="173"/>
      <c r="D72" s="173"/>
      <c r="E72" s="173"/>
      <c r="F72" s="173">
        <f>F73+F74</f>
        <v>0</v>
      </c>
      <c r="G72" s="158"/>
      <c r="H72" s="174">
        <f>F72/G$103</f>
        <v>0</v>
      </c>
      <c r="I72" s="175">
        <f>I73+I74</f>
        <v>0</v>
      </c>
      <c r="J72" s="176">
        <f>G72+I72</f>
        <v>0</v>
      </c>
      <c r="K72" s="160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</row>
    <row r="73" spans="1:99" s="131" customFormat="1" x14ac:dyDescent="0.2">
      <c r="A73" s="216" t="s">
        <v>117</v>
      </c>
      <c r="B73" s="132"/>
      <c r="C73" s="76"/>
      <c r="D73" s="76"/>
      <c r="E73" s="76"/>
      <c r="F73" s="219">
        <f>D73*E73</f>
        <v>0</v>
      </c>
      <c r="G73" s="110"/>
      <c r="H73" s="222">
        <f>F73/G$103</f>
        <v>0</v>
      </c>
      <c r="I73" s="97"/>
      <c r="J73" s="200"/>
      <c r="K73" s="138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</row>
    <row r="74" spans="1:99" s="131" customFormat="1" x14ac:dyDescent="0.2">
      <c r="A74" s="216" t="s">
        <v>142</v>
      </c>
      <c r="B74" s="132"/>
      <c r="C74" s="76"/>
      <c r="D74" s="76"/>
      <c r="E74" s="76"/>
      <c r="F74" s="219">
        <f>D74*E74</f>
        <v>0</v>
      </c>
      <c r="G74" s="110"/>
      <c r="H74" s="224">
        <f>F74/G$103</f>
        <v>0</v>
      </c>
      <c r="I74" s="97"/>
      <c r="J74" s="200"/>
      <c r="K74" s="138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</row>
    <row r="75" spans="1:99" x14ac:dyDescent="0.2">
      <c r="A75" s="143" t="s">
        <v>59</v>
      </c>
      <c r="B75" s="177" t="s">
        <v>90</v>
      </c>
      <c r="C75" s="157"/>
      <c r="D75" s="157"/>
      <c r="E75" s="157"/>
      <c r="F75" s="173">
        <f t="shared" ref="F75" si="15">F76+F77</f>
        <v>0</v>
      </c>
      <c r="G75" s="158"/>
      <c r="H75" s="174">
        <f>F75/G$103</f>
        <v>0</v>
      </c>
      <c r="I75" s="175">
        <f t="shared" ref="I75" si="16">I76+I77</f>
        <v>0</v>
      </c>
      <c r="J75" s="176">
        <f>G75+I75</f>
        <v>0</v>
      </c>
      <c r="K75" s="160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</row>
    <row r="76" spans="1:99" s="7" customFormat="1" x14ac:dyDescent="0.2">
      <c r="A76" s="215" t="s">
        <v>118</v>
      </c>
      <c r="B76" s="133"/>
      <c r="C76" s="87"/>
      <c r="D76" s="87"/>
      <c r="E76" s="87"/>
      <c r="F76" s="219">
        <f t="shared" ref="F76:F77" si="17">D76*E76</f>
        <v>0</v>
      </c>
      <c r="G76" s="110"/>
      <c r="H76" s="222">
        <f>F76/G$103</f>
        <v>0</v>
      </c>
      <c r="I76" s="97"/>
      <c r="J76" s="201"/>
      <c r="K76" s="138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</row>
    <row r="77" spans="1:99" s="7" customFormat="1" x14ac:dyDescent="0.2">
      <c r="A77" s="215" t="s">
        <v>143</v>
      </c>
      <c r="B77" s="133"/>
      <c r="C77" s="87"/>
      <c r="D77" s="87"/>
      <c r="E77" s="87"/>
      <c r="F77" s="219">
        <f t="shared" si="17"/>
        <v>0</v>
      </c>
      <c r="G77" s="110"/>
      <c r="H77" s="222">
        <f>F77/G$103</f>
        <v>0</v>
      </c>
      <c r="I77" s="97"/>
      <c r="J77" s="201"/>
      <c r="K77" s="138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</row>
    <row r="78" spans="1:99" x14ac:dyDescent="0.2">
      <c r="A78" s="153" t="s">
        <v>83</v>
      </c>
      <c r="B78" s="178" t="s">
        <v>91</v>
      </c>
      <c r="C78" s="157"/>
      <c r="D78" s="157"/>
      <c r="E78" s="157"/>
      <c r="F78" s="173">
        <f t="shared" ref="F78" si="18">F79+F80</f>
        <v>0</v>
      </c>
      <c r="G78" s="158"/>
      <c r="H78" s="174">
        <f>F78/G$103</f>
        <v>0</v>
      </c>
      <c r="I78" s="175">
        <f t="shared" ref="I78" si="19">I79+I80</f>
        <v>0</v>
      </c>
      <c r="J78" s="176">
        <f>G78+I78</f>
        <v>0</v>
      </c>
      <c r="K78" s="160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</row>
    <row r="79" spans="1:99" s="7" customFormat="1" x14ac:dyDescent="0.2">
      <c r="A79" s="215" t="s">
        <v>119</v>
      </c>
      <c r="B79" s="133"/>
      <c r="C79" s="87"/>
      <c r="D79" s="87"/>
      <c r="E79" s="87"/>
      <c r="F79" s="219">
        <f t="shared" ref="F79:F80" si="20">D79*E79</f>
        <v>0</v>
      </c>
      <c r="G79" s="110"/>
      <c r="H79" s="224">
        <f>F79/G$103</f>
        <v>0</v>
      </c>
      <c r="I79" s="97"/>
      <c r="J79" s="201"/>
      <c r="K79" s="138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</row>
    <row r="80" spans="1:99" s="7" customFormat="1" x14ac:dyDescent="0.2">
      <c r="A80" s="215" t="s">
        <v>144</v>
      </c>
      <c r="B80" s="133"/>
      <c r="C80" s="87"/>
      <c r="D80" s="87"/>
      <c r="E80" s="87"/>
      <c r="F80" s="219">
        <f t="shared" si="20"/>
        <v>0</v>
      </c>
      <c r="G80" s="110"/>
      <c r="H80" s="222">
        <f>F80/G$103</f>
        <v>0</v>
      </c>
      <c r="I80" s="97"/>
      <c r="J80" s="201"/>
      <c r="K80" s="138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</row>
    <row r="81" spans="1:99" x14ac:dyDescent="0.2">
      <c r="A81" s="142" t="s">
        <v>84</v>
      </c>
      <c r="B81" s="177" t="s">
        <v>92</v>
      </c>
      <c r="C81" s="157"/>
      <c r="D81" s="157"/>
      <c r="E81" s="157"/>
      <c r="F81" s="173">
        <f t="shared" ref="F81" si="21">F82+F83</f>
        <v>0</v>
      </c>
      <c r="G81" s="158"/>
      <c r="H81" s="174">
        <f>F81/G$103</f>
        <v>0</v>
      </c>
      <c r="I81" s="175">
        <f t="shared" ref="I81" si="22">I82+I83</f>
        <v>0</v>
      </c>
      <c r="J81" s="176">
        <f>G81+I81</f>
        <v>0</v>
      </c>
      <c r="K81" s="160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</row>
    <row r="82" spans="1:99" s="7" customFormat="1" x14ac:dyDescent="0.2">
      <c r="A82" s="216" t="s">
        <v>120</v>
      </c>
      <c r="B82" s="133"/>
      <c r="C82" s="87"/>
      <c r="D82" s="87"/>
      <c r="E82" s="87"/>
      <c r="F82" s="219">
        <f t="shared" ref="F82:F83" si="23">D82*E82</f>
        <v>0</v>
      </c>
      <c r="G82" s="110"/>
      <c r="H82" s="222">
        <f>F82/G$103</f>
        <v>0</v>
      </c>
      <c r="I82" s="97"/>
      <c r="J82" s="201"/>
      <c r="K82" s="138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</row>
    <row r="83" spans="1:99" s="7" customFormat="1" x14ac:dyDescent="0.2">
      <c r="A83" s="216" t="s">
        <v>145</v>
      </c>
      <c r="B83" s="133"/>
      <c r="C83" s="87"/>
      <c r="D83" s="87"/>
      <c r="E83" s="87"/>
      <c r="F83" s="219">
        <f t="shared" si="23"/>
        <v>0</v>
      </c>
      <c r="G83" s="110"/>
      <c r="H83" s="222">
        <f>F83/G$103</f>
        <v>0</v>
      </c>
      <c r="I83" s="97"/>
      <c r="J83" s="201"/>
      <c r="K83" s="138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</row>
    <row r="84" spans="1:99" x14ac:dyDescent="0.2">
      <c r="A84" s="142" t="s">
        <v>85</v>
      </c>
      <c r="B84" s="177" t="s">
        <v>93</v>
      </c>
      <c r="C84" s="157"/>
      <c r="D84" s="157"/>
      <c r="E84" s="157"/>
      <c r="F84" s="173">
        <f t="shared" ref="F84" si="24">F85+F86</f>
        <v>0</v>
      </c>
      <c r="G84" s="158"/>
      <c r="H84" s="171">
        <f>F84/G$103</f>
        <v>0</v>
      </c>
      <c r="I84" s="175">
        <f t="shared" ref="I84" si="25">I85+I86</f>
        <v>0</v>
      </c>
      <c r="J84" s="176">
        <f>G84+I84</f>
        <v>0</v>
      </c>
      <c r="K84" s="160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</row>
    <row r="85" spans="1:99" s="7" customFormat="1" x14ac:dyDescent="0.2">
      <c r="A85" s="216" t="s">
        <v>121</v>
      </c>
      <c r="B85" s="133"/>
      <c r="C85" s="87"/>
      <c r="D85" s="87"/>
      <c r="E85" s="87"/>
      <c r="F85" s="219">
        <f t="shared" ref="F85:F86" si="26">D85*E85</f>
        <v>0</v>
      </c>
      <c r="G85" s="110"/>
      <c r="H85" s="222">
        <f>F85/G$103</f>
        <v>0</v>
      </c>
      <c r="I85" s="97"/>
      <c r="J85" s="201"/>
      <c r="K85" s="138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</row>
    <row r="86" spans="1:99" s="7" customFormat="1" x14ac:dyDescent="0.2">
      <c r="A86" s="216" t="s">
        <v>146</v>
      </c>
      <c r="B86" s="133"/>
      <c r="C86" s="87"/>
      <c r="D86" s="87"/>
      <c r="E86" s="87"/>
      <c r="F86" s="219">
        <f t="shared" si="26"/>
        <v>0</v>
      </c>
      <c r="G86" s="110"/>
      <c r="H86" s="222">
        <f>F86/G$103</f>
        <v>0</v>
      </c>
      <c r="I86" s="97"/>
      <c r="J86" s="201"/>
      <c r="K86" s="138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</row>
    <row r="87" spans="1:99" x14ac:dyDescent="0.2">
      <c r="A87" s="143" t="s">
        <v>86</v>
      </c>
      <c r="B87" s="177" t="s">
        <v>150</v>
      </c>
      <c r="C87" s="157"/>
      <c r="D87" s="157"/>
      <c r="E87" s="157"/>
      <c r="F87" s="173">
        <f t="shared" ref="F87" si="27">F88+F89</f>
        <v>0</v>
      </c>
      <c r="G87" s="158"/>
      <c r="H87" s="174">
        <f>F87/G$103</f>
        <v>0</v>
      </c>
      <c r="I87" s="175">
        <f t="shared" ref="I87" si="28">I88+I89</f>
        <v>0</v>
      </c>
      <c r="J87" s="176">
        <f>G87+I87</f>
        <v>0</v>
      </c>
      <c r="K87" s="160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</row>
    <row r="88" spans="1:99" s="7" customFormat="1" x14ac:dyDescent="0.2">
      <c r="A88" s="215" t="s">
        <v>122</v>
      </c>
      <c r="B88" s="134"/>
      <c r="C88" s="98"/>
      <c r="D88" s="98"/>
      <c r="E88" s="98"/>
      <c r="F88" s="219">
        <f t="shared" ref="F88:F89" si="29">D88*E88</f>
        <v>0</v>
      </c>
      <c r="G88" s="114"/>
      <c r="H88" s="222">
        <f>F88/G$103</f>
        <v>0</v>
      </c>
      <c r="I88" s="97"/>
      <c r="J88" s="202"/>
      <c r="K88" s="13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</row>
    <row r="89" spans="1:99" s="7" customFormat="1" x14ac:dyDescent="0.2">
      <c r="A89" s="215" t="s">
        <v>147</v>
      </c>
      <c r="B89" s="134"/>
      <c r="C89" s="98"/>
      <c r="D89" s="98"/>
      <c r="E89" s="98"/>
      <c r="F89" s="219">
        <f t="shared" si="29"/>
        <v>0</v>
      </c>
      <c r="G89" s="114"/>
      <c r="H89" s="224">
        <f>F89/G$103</f>
        <v>0</v>
      </c>
      <c r="I89" s="97"/>
      <c r="J89" s="202"/>
      <c r="K89" s="13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</row>
    <row r="90" spans="1:99" x14ac:dyDescent="0.2">
      <c r="A90" s="144" t="s">
        <v>87</v>
      </c>
      <c r="B90" s="179" t="s">
        <v>94</v>
      </c>
      <c r="C90" s="180"/>
      <c r="D90" s="180"/>
      <c r="E90" s="180"/>
      <c r="F90" s="173">
        <f t="shared" ref="F90" si="30">F91+F92</f>
        <v>0</v>
      </c>
      <c r="G90" s="181"/>
      <c r="H90" s="174">
        <f>F90/G$103</f>
        <v>0</v>
      </c>
      <c r="I90" s="175">
        <f t="shared" ref="I90" si="31">I91+I92</f>
        <v>0</v>
      </c>
      <c r="J90" s="198">
        <f>G90+I90</f>
        <v>0</v>
      </c>
      <c r="K90" s="182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</row>
    <row r="91" spans="1:99" s="7" customFormat="1" x14ac:dyDescent="0.2">
      <c r="A91" s="215" t="s">
        <v>123</v>
      </c>
      <c r="B91" s="133"/>
      <c r="C91" s="87"/>
      <c r="D91" s="87"/>
      <c r="E91" s="87"/>
      <c r="F91" s="219">
        <f t="shared" ref="F91:F92" si="32">D91*E91</f>
        <v>0</v>
      </c>
      <c r="G91" s="110"/>
      <c r="H91" s="222">
        <f>F91/G$103</f>
        <v>0</v>
      </c>
      <c r="I91" s="97"/>
      <c r="J91" s="201"/>
      <c r="K91" s="88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</row>
    <row r="92" spans="1:99" s="7" customFormat="1" ht="13.5" thickBot="1" x14ac:dyDescent="0.25">
      <c r="A92" s="285" t="s">
        <v>148</v>
      </c>
      <c r="B92" s="134"/>
      <c r="C92" s="98"/>
      <c r="D92" s="98"/>
      <c r="E92" s="98"/>
      <c r="F92" s="286">
        <f t="shared" si="32"/>
        <v>0</v>
      </c>
      <c r="G92" s="114"/>
      <c r="H92" s="223">
        <f>F92/G$103</f>
        <v>0</v>
      </c>
      <c r="I92" s="287"/>
      <c r="J92" s="202"/>
      <c r="K92" s="256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</row>
    <row r="93" spans="1:99" s="65" customFormat="1" ht="15.75" thickBot="1" x14ac:dyDescent="0.3">
      <c r="A93" s="146" t="s">
        <v>60</v>
      </c>
      <c r="B93" s="146"/>
      <c r="C93" s="91"/>
      <c r="D93" s="91"/>
      <c r="E93" s="91"/>
      <c r="F93" s="290"/>
      <c r="G93" s="92">
        <f>F94+F97+F100</f>
        <v>439800</v>
      </c>
      <c r="H93" s="93"/>
      <c r="I93" s="208">
        <f>I94+I97+I100</f>
        <v>0</v>
      </c>
      <c r="J93" s="94">
        <f>G93+I93</f>
        <v>439800</v>
      </c>
      <c r="K93" s="95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</row>
    <row r="94" spans="1:99" s="5" customFormat="1" ht="38.25" x14ac:dyDescent="0.2">
      <c r="A94" s="288" t="s">
        <v>61</v>
      </c>
      <c r="B94" s="262" t="s">
        <v>68</v>
      </c>
      <c r="C94" s="289"/>
      <c r="D94" s="289"/>
      <c r="E94" s="289"/>
      <c r="F94" s="218">
        <f>F95+F96</f>
        <v>0</v>
      </c>
      <c r="G94" s="237"/>
      <c r="H94" s="194">
        <f>F94/G$103</f>
        <v>0</v>
      </c>
      <c r="I94" s="271">
        <f>I95+I96</f>
        <v>0</v>
      </c>
      <c r="J94" s="272">
        <f>G94+I94</f>
        <v>0</v>
      </c>
      <c r="K94" s="273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</row>
    <row r="95" spans="1:99" s="33" customFormat="1" x14ac:dyDescent="0.2">
      <c r="A95" s="217" t="s">
        <v>103</v>
      </c>
      <c r="B95" s="135"/>
      <c r="C95" s="76"/>
      <c r="D95" s="76"/>
      <c r="E95" s="76"/>
      <c r="F95" s="220">
        <f t="shared" ref="F95:F102" si="33">D95*E95</f>
        <v>0</v>
      </c>
      <c r="G95" s="110"/>
      <c r="H95" s="145">
        <f>F95/G$103</f>
        <v>0</v>
      </c>
      <c r="I95" s="97"/>
      <c r="J95" s="200"/>
      <c r="K95" s="138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</row>
    <row r="96" spans="1:99" s="33" customFormat="1" ht="22.5" customHeight="1" x14ac:dyDescent="0.2">
      <c r="A96" s="217" t="s">
        <v>105</v>
      </c>
      <c r="B96" s="135" t="s">
        <v>104</v>
      </c>
      <c r="C96" s="76"/>
      <c r="D96" s="76"/>
      <c r="E96" s="76"/>
      <c r="F96" s="220">
        <f t="shared" si="33"/>
        <v>0</v>
      </c>
      <c r="G96" s="110"/>
      <c r="H96" s="236">
        <f>F96/G$103</f>
        <v>0</v>
      </c>
      <c r="I96" s="97"/>
      <c r="J96" s="200"/>
      <c r="K96" s="138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</row>
    <row r="97" spans="1:255" s="5" customFormat="1" x14ac:dyDescent="0.2">
      <c r="A97" s="183" t="s">
        <v>62</v>
      </c>
      <c r="B97" s="184" t="s">
        <v>58</v>
      </c>
      <c r="C97" s="166"/>
      <c r="D97" s="166"/>
      <c r="E97" s="166"/>
      <c r="F97" s="185">
        <f>F98+F99</f>
        <v>439800</v>
      </c>
      <c r="G97" s="158"/>
      <c r="H97" s="174">
        <f>F97/G$103</f>
        <v>0.93981387496928193</v>
      </c>
      <c r="I97" s="175">
        <f>I98+I99</f>
        <v>0</v>
      </c>
      <c r="J97" s="176">
        <f>G97+I97</f>
        <v>0</v>
      </c>
      <c r="K97" s="160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</row>
    <row r="98" spans="1:255" s="33" customFormat="1" x14ac:dyDescent="0.2">
      <c r="A98" s="217" t="s">
        <v>169</v>
      </c>
      <c r="B98" s="136" t="s">
        <v>171</v>
      </c>
      <c r="C98" s="76"/>
      <c r="D98" s="76"/>
      <c r="E98" s="76"/>
      <c r="F98" s="220">
        <v>24600</v>
      </c>
      <c r="G98" s="110"/>
      <c r="H98" s="145">
        <f>F98/G$103</f>
        <v>5.2568033934161741E-2</v>
      </c>
      <c r="I98" s="97"/>
      <c r="J98" s="200"/>
      <c r="K98" s="138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</row>
    <row r="99" spans="1:255" s="33" customFormat="1" ht="13.5" thickBot="1" x14ac:dyDescent="0.25">
      <c r="A99" s="217" t="s">
        <v>170</v>
      </c>
      <c r="B99" s="135" t="s">
        <v>172</v>
      </c>
      <c r="C99" s="76"/>
      <c r="D99" s="76"/>
      <c r="E99" s="76"/>
      <c r="F99" s="220">
        <v>415200</v>
      </c>
      <c r="G99" s="110"/>
      <c r="H99" s="236">
        <f>F99/G$103</f>
        <v>0.88724584103512016</v>
      </c>
      <c r="I99" s="97"/>
      <c r="J99" s="200"/>
      <c r="K99" s="138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</row>
    <row r="100" spans="1:255" s="63" customFormat="1" ht="19.5" customHeight="1" thickBot="1" x14ac:dyDescent="0.25">
      <c r="A100" s="186" t="s">
        <v>64</v>
      </c>
      <c r="B100" s="187" t="s">
        <v>63</v>
      </c>
      <c r="C100" s="188"/>
      <c r="D100" s="188"/>
      <c r="E100" s="188"/>
      <c r="F100" s="185">
        <f t="shared" ref="F100" si="34">F101+F102</f>
        <v>0</v>
      </c>
      <c r="G100" s="181"/>
      <c r="H100" s="174">
        <f>F100/G$103</f>
        <v>0</v>
      </c>
      <c r="I100" s="189">
        <f>I101+I102</f>
        <v>0</v>
      </c>
      <c r="J100" s="190">
        <f>G100+I100</f>
        <v>0</v>
      </c>
      <c r="K100" s="191"/>
      <c r="L100" s="69"/>
      <c r="M100" s="69"/>
      <c r="N100" s="69"/>
      <c r="O100" s="69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  <c r="GF100" s="64"/>
      <c r="GG100" s="64"/>
      <c r="GH100" s="64"/>
      <c r="GI100" s="64"/>
      <c r="GJ100" s="64"/>
      <c r="GK100" s="64"/>
      <c r="GL100" s="64"/>
      <c r="GM100" s="64"/>
      <c r="GN100" s="64"/>
      <c r="GO100" s="64"/>
      <c r="GP100" s="64"/>
      <c r="GQ100" s="64"/>
      <c r="GR100" s="64"/>
      <c r="GS100" s="64"/>
      <c r="GT100" s="64"/>
      <c r="GU100" s="64"/>
      <c r="GV100" s="64"/>
      <c r="GW100" s="64"/>
      <c r="GX100" s="64"/>
      <c r="GY100" s="64"/>
      <c r="GZ100" s="64"/>
      <c r="HA100" s="64"/>
      <c r="HB100" s="64"/>
      <c r="HC100" s="64"/>
      <c r="HD100" s="64"/>
      <c r="HE100" s="64"/>
      <c r="HF100" s="64"/>
      <c r="HG100" s="64"/>
      <c r="HH100" s="64"/>
      <c r="HI100" s="64"/>
      <c r="HJ100" s="64"/>
      <c r="HK100" s="64"/>
      <c r="HL100" s="64"/>
      <c r="HM100" s="64"/>
      <c r="HN100" s="64"/>
      <c r="HO100" s="64"/>
      <c r="HP100" s="64"/>
      <c r="HQ100" s="64"/>
      <c r="HR100" s="64"/>
      <c r="HS100" s="64"/>
      <c r="HT100" s="64"/>
      <c r="HU100" s="64"/>
      <c r="HV100" s="64"/>
      <c r="HW100" s="64"/>
      <c r="HX100" s="64"/>
      <c r="HY100" s="64"/>
      <c r="HZ100" s="64"/>
      <c r="IA100" s="64"/>
      <c r="IB100" s="64"/>
      <c r="IC100" s="64"/>
      <c r="ID100" s="64"/>
      <c r="IE100" s="64"/>
      <c r="IF100" s="64"/>
      <c r="IG100" s="64"/>
      <c r="IH100" s="64"/>
      <c r="II100" s="64"/>
      <c r="IJ100" s="64"/>
      <c r="IK100" s="64"/>
      <c r="IL100" s="64"/>
      <c r="IM100" s="64"/>
      <c r="IN100" s="64"/>
      <c r="IO100" s="64"/>
      <c r="IP100" s="64"/>
      <c r="IQ100" s="64"/>
      <c r="IR100" s="64"/>
      <c r="IS100" s="64"/>
      <c r="IT100" s="64"/>
      <c r="IU100" s="64"/>
    </row>
    <row r="101" spans="1:255" s="69" customFormat="1" ht="12.75" customHeight="1" x14ac:dyDescent="0.2">
      <c r="A101" s="215" t="s">
        <v>124</v>
      </c>
      <c r="B101" s="132"/>
      <c r="C101" s="76"/>
      <c r="D101" s="76"/>
      <c r="E101" s="76"/>
      <c r="F101" s="220">
        <f t="shared" si="33"/>
        <v>0</v>
      </c>
      <c r="G101" s="110"/>
      <c r="H101" s="145">
        <f>F101/G$103</f>
        <v>0</v>
      </c>
      <c r="I101" s="154"/>
      <c r="J101" s="203"/>
      <c r="K101" s="87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  <c r="FS101" s="70"/>
      <c r="FT101" s="70"/>
      <c r="FU101" s="70"/>
      <c r="FV101" s="70"/>
      <c r="FW101" s="70"/>
      <c r="FX101" s="70"/>
      <c r="FY101" s="70"/>
      <c r="FZ101" s="70"/>
      <c r="GA101" s="70"/>
      <c r="GB101" s="70"/>
      <c r="GC101" s="70"/>
      <c r="GD101" s="70"/>
      <c r="GE101" s="70"/>
      <c r="GF101" s="70"/>
      <c r="GG101" s="70"/>
      <c r="GH101" s="70"/>
      <c r="GI101" s="70"/>
      <c r="GJ101" s="70"/>
      <c r="GK101" s="70"/>
      <c r="GL101" s="70"/>
      <c r="GM101" s="70"/>
      <c r="GN101" s="70"/>
      <c r="GO101" s="70"/>
      <c r="GP101" s="70"/>
      <c r="GQ101" s="70"/>
      <c r="GR101" s="70"/>
      <c r="GS101" s="70"/>
      <c r="GT101" s="70"/>
      <c r="GU101" s="70"/>
      <c r="GV101" s="70"/>
      <c r="GW101" s="70"/>
      <c r="GX101" s="70"/>
      <c r="GY101" s="70"/>
      <c r="GZ101" s="70"/>
      <c r="HA101" s="70"/>
      <c r="HB101" s="70"/>
      <c r="HC101" s="70"/>
      <c r="HD101" s="70"/>
      <c r="HE101" s="70"/>
      <c r="HF101" s="70"/>
      <c r="HG101" s="70"/>
      <c r="HH101" s="70"/>
      <c r="HI101" s="70"/>
      <c r="HJ101" s="70"/>
      <c r="HK101" s="70"/>
      <c r="HL101" s="70"/>
      <c r="HM101" s="70"/>
      <c r="HN101" s="70"/>
      <c r="HO101" s="70"/>
      <c r="HP101" s="70"/>
      <c r="HQ101" s="70"/>
      <c r="HR101" s="70"/>
      <c r="HS101" s="70"/>
      <c r="HT101" s="70"/>
      <c r="HU101" s="70"/>
      <c r="HV101" s="70"/>
      <c r="HW101" s="70"/>
      <c r="HX101" s="70"/>
      <c r="HY101" s="70"/>
      <c r="HZ101" s="70"/>
      <c r="IA101" s="70"/>
      <c r="IB101" s="70"/>
      <c r="IC101" s="70"/>
      <c r="ID101" s="70"/>
      <c r="IE101" s="70"/>
      <c r="IF101" s="70"/>
      <c r="IG101" s="70"/>
      <c r="IH101" s="70"/>
      <c r="II101" s="70"/>
      <c r="IJ101" s="70"/>
      <c r="IK101" s="70"/>
      <c r="IL101" s="70"/>
      <c r="IM101" s="70"/>
      <c r="IN101" s="70"/>
      <c r="IO101" s="70"/>
      <c r="IP101" s="70"/>
      <c r="IQ101" s="70"/>
      <c r="IR101" s="70"/>
      <c r="IS101" s="70"/>
      <c r="IT101" s="70"/>
      <c r="IU101" s="70"/>
    </row>
    <row r="102" spans="1:255" s="69" customFormat="1" ht="15" customHeight="1" thickBot="1" x14ac:dyDescent="0.25">
      <c r="A102" s="285" t="s">
        <v>149</v>
      </c>
      <c r="B102" s="254"/>
      <c r="C102" s="99"/>
      <c r="D102" s="99"/>
      <c r="E102" s="99"/>
      <c r="F102" s="291">
        <f t="shared" si="33"/>
        <v>0</v>
      </c>
      <c r="G102" s="114"/>
      <c r="H102" s="292"/>
      <c r="I102" s="293"/>
      <c r="J102" s="294"/>
      <c r="K102" s="98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  <c r="FL102" s="70"/>
      <c r="FM102" s="70"/>
      <c r="FN102" s="70"/>
      <c r="FO102" s="70"/>
      <c r="FP102" s="70"/>
      <c r="FQ102" s="70"/>
      <c r="FR102" s="70"/>
      <c r="FS102" s="70"/>
      <c r="FT102" s="70"/>
      <c r="FU102" s="70"/>
      <c r="FV102" s="70"/>
      <c r="FW102" s="70"/>
      <c r="FX102" s="70"/>
      <c r="FY102" s="70"/>
      <c r="FZ102" s="70"/>
      <c r="GA102" s="70"/>
      <c r="GB102" s="70"/>
      <c r="GC102" s="70"/>
      <c r="GD102" s="70"/>
      <c r="GE102" s="70"/>
      <c r="GF102" s="70"/>
      <c r="GG102" s="70"/>
      <c r="GH102" s="70"/>
      <c r="GI102" s="70"/>
      <c r="GJ102" s="70"/>
      <c r="GK102" s="70"/>
      <c r="GL102" s="70"/>
      <c r="GM102" s="70"/>
      <c r="GN102" s="70"/>
      <c r="GO102" s="70"/>
      <c r="GP102" s="70"/>
      <c r="GQ102" s="70"/>
      <c r="GR102" s="70"/>
      <c r="GS102" s="70"/>
      <c r="GT102" s="70"/>
      <c r="GU102" s="70"/>
      <c r="GV102" s="70"/>
      <c r="GW102" s="70"/>
      <c r="GX102" s="70"/>
      <c r="GY102" s="70"/>
      <c r="GZ102" s="70"/>
      <c r="HA102" s="70"/>
      <c r="HB102" s="70"/>
      <c r="HC102" s="70"/>
      <c r="HD102" s="70"/>
      <c r="HE102" s="70"/>
      <c r="HF102" s="70"/>
      <c r="HG102" s="70"/>
      <c r="HH102" s="70"/>
      <c r="HI102" s="70"/>
      <c r="HJ102" s="70"/>
      <c r="HK102" s="70"/>
      <c r="HL102" s="70"/>
      <c r="HM102" s="70"/>
      <c r="HN102" s="70"/>
      <c r="HO102" s="70"/>
      <c r="HP102" s="70"/>
      <c r="HQ102" s="70"/>
      <c r="HR102" s="70"/>
      <c r="HS102" s="70"/>
      <c r="HT102" s="70"/>
      <c r="HU102" s="70"/>
      <c r="HV102" s="70"/>
      <c r="HW102" s="70"/>
      <c r="HX102" s="70"/>
      <c r="HY102" s="70"/>
      <c r="HZ102" s="70"/>
      <c r="IA102" s="70"/>
      <c r="IB102" s="70"/>
      <c r="IC102" s="70"/>
      <c r="ID102" s="70"/>
      <c r="IE102" s="70"/>
      <c r="IF102" s="70"/>
      <c r="IG102" s="70"/>
      <c r="IH102" s="70"/>
      <c r="II102" s="70"/>
      <c r="IJ102" s="70"/>
      <c r="IK102" s="70"/>
      <c r="IL102" s="70"/>
      <c r="IM102" s="70"/>
      <c r="IN102" s="70"/>
      <c r="IO102" s="70"/>
      <c r="IP102" s="70"/>
      <c r="IQ102" s="70"/>
      <c r="IR102" s="70"/>
      <c r="IS102" s="70"/>
      <c r="IT102" s="70"/>
      <c r="IU102" s="70"/>
    </row>
    <row r="103" spans="1:255" s="27" customFormat="1" ht="21.75" customHeight="1" thickBot="1" x14ac:dyDescent="0.25">
      <c r="A103" s="73" t="s">
        <v>15</v>
      </c>
      <c r="B103" s="74"/>
      <c r="C103" s="89"/>
      <c r="D103" s="89"/>
      <c r="E103" s="89"/>
      <c r="F103" s="295">
        <f>F10+F12+F14+F15+F19+F20+F21+F22+F23+F25+F28+F31+F34+F37+F40+F43+F46+F49+F52+F55+F58+F61+F64+F69+F72+F75+F78+F81+F84+F87+F90+F94+F97+F100</f>
        <v>462405</v>
      </c>
      <c r="G103" s="296">
        <f>G8+G16+G67</f>
        <v>467965</v>
      </c>
      <c r="H103" s="297"/>
      <c r="I103" s="296"/>
      <c r="J103" s="298"/>
      <c r="K103" s="299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</row>
    <row r="104" spans="1:255" s="27" customFormat="1" ht="20.25" customHeight="1" x14ac:dyDescent="0.2">
      <c r="A104" s="42"/>
      <c r="B104" s="42"/>
      <c r="C104" s="100"/>
      <c r="D104" s="100"/>
      <c r="E104" s="100"/>
      <c r="F104" s="100"/>
      <c r="G104" s="101"/>
      <c r="H104" s="102"/>
      <c r="I104" s="69"/>
      <c r="J104" s="69"/>
      <c r="K104" s="103"/>
    </row>
    <row r="105" spans="1:255" s="27" customFormat="1" ht="20.25" customHeight="1" thickBot="1" x14ac:dyDescent="0.25">
      <c r="A105" s="44" t="s">
        <v>25</v>
      </c>
      <c r="B105" s="42"/>
      <c r="C105" s="100"/>
      <c r="D105" s="100"/>
      <c r="E105" s="100"/>
      <c r="F105" s="100"/>
      <c r="G105" s="101"/>
      <c r="H105" s="102"/>
      <c r="I105" s="69"/>
      <c r="J105" s="69"/>
      <c r="K105" s="103"/>
    </row>
    <row r="106" spans="1:255" ht="38.25" customHeight="1" x14ac:dyDescent="0.2">
      <c r="A106" s="77" t="s">
        <v>26</v>
      </c>
      <c r="B106" s="67" t="s">
        <v>27</v>
      </c>
      <c r="C106" s="67"/>
      <c r="D106" s="313" t="s">
        <v>16</v>
      </c>
      <c r="E106" s="314"/>
      <c r="F106" s="314"/>
      <c r="G106" s="314"/>
      <c r="H106" s="315"/>
      <c r="I106" s="67" t="s">
        <v>17</v>
      </c>
      <c r="J106" s="311" t="s">
        <v>20</v>
      </c>
      <c r="K106" s="78" t="s">
        <v>55</v>
      </c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</row>
    <row r="107" spans="1:255" ht="30" customHeight="1" thickBot="1" x14ac:dyDescent="0.25">
      <c r="A107" s="79"/>
      <c r="B107" s="80"/>
      <c r="C107" s="80"/>
      <c r="D107" s="30" t="s">
        <v>0</v>
      </c>
      <c r="E107" s="30" t="s">
        <v>1</v>
      </c>
      <c r="F107" s="30" t="s">
        <v>9</v>
      </c>
      <c r="G107" s="30" t="s">
        <v>18</v>
      </c>
      <c r="H107" s="30" t="s">
        <v>23</v>
      </c>
      <c r="I107" s="80"/>
      <c r="J107" s="312"/>
      <c r="K107" s="81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</row>
    <row r="108" spans="1:255" ht="20.25" customHeight="1" x14ac:dyDescent="0.2">
      <c r="A108" s="38" t="s">
        <v>175</v>
      </c>
      <c r="B108" s="45" t="s">
        <v>176</v>
      </c>
      <c r="C108" s="104"/>
      <c r="D108" s="105"/>
      <c r="E108" s="82"/>
      <c r="F108" s="82"/>
      <c r="G108" s="82">
        <v>1400</v>
      </c>
      <c r="H108" s="106"/>
      <c r="I108" s="106"/>
      <c r="J108" s="107">
        <f>G108+I108</f>
        <v>1400</v>
      </c>
      <c r="K108" s="83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</row>
    <row r="109" spans="1:255" ht="20.25" customHeight="1" x14ac:dyDescent="0.2">
      <c r="A109" s="37" t="s">
        <v>178</v>
      </c>
      <c r="B109" s="46" t="s">
        <v>177</v>
      </c>
      <c r="C109" s="108"/>
      <c r="D109" s="109"/>
      <c r="E109" s="84"/>
      <c r="F109" s="84"/>
      <c r="G109" s="84">
        <v>1200</v>
      </c>
      <c r="H109" s="110"/>
      <c r="I109" s="110"/>
      <c r="J109" s="111">
        <f>G109+I109</f>
        <v>1200</v>
      </c>
      <c r="K109" s="85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</row>
    <row r="110" spans="1:255" ht="20.25" customHeight="1" x14ac:dyDescent="0.2">
      <c r="A110" s="37" t="s">
        <v>179</v>
      </c>
      <c r="B110" s="46" t="s">
        <v>180</v>
      </c>
      <c r="C110" s="108"/>
      <c r="D110" s="109"/>
      <c r="E110" s="84"/>
      <c r="F110" s="84"/>
      <c r="G110" s="84">
        <v>200</v>
      </c>
      <c r="H110" s="110"/>
      <c r="I110" s="110"/>
      <c r="J110" s="111">
        <f>G110+I110</f>
        <v>200</v>
      </c>
      <c r="K110" s="85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</row>
    <row r="111" spans="1:255" ht="20.25" customHeight="1" thickBot="1" x14ac:dyDescent="0.25">
      <c r="A111" s="39"/>
      <c r="B111" s="47"/>
      <c r="C111" s="112"/>
      <c r="D111" s="113"/>
      <c r="E111" s="86"/>
      <c r="F111" s="86"/>
      <c r="G111" s="86">
        <f>E111*F111</f>
        <v>0</v>
      </c>
      <c r="H111" s="114"/>
      <c r="I111" s="114"/>
      <c r="J111" s="111">
        <f>G111+I111</f>
        <v>0</v>
      </c>
      <c r="K111" s="115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</row>
    <row r="112" spans="1:255" s="27" customFormat="1" ht="20.25" customHeight="1" thickBot="1" x14ac:dyDescent="0.25">
      <c r="A112" s="40" t="s">
        <v>28</v>
      </c>
      <c r="B112" s="41"/>
      <c r="C112" s="116"/>
      <c r="D112" s="116"/>
      <c r="E112" s="117"/>
      <c r="F112" s="118"/>
      <c r="G112" s="119">
        <f>SUM(G108:G111)</f>
        <v>2800</v>
      </c>
      <c r="H112" s="120">
        <f>G112/G103</f>
        <v>5.9833534559208491E-3</v>
      </c>
      <c r="I112" s="121"/>
      <c r="J112" s="122">
        <f>G112+I112</f>
        <v>2800</v>
      </c>
      <c r="K112" s="123"/>
    </row>
    <row r="113" spans="1:99" ht="16.5" customHeight="1" x14ac:dyDescent="0.2">
      <c r="A113" s="48"/>
      <c r="B113" s="49"/>
      <c r="C113" s="49"/>
      <c r="D113" s="49"/>
      <c r="E113" s="49"/>
      <c r="F113" s="49"/>
      <c r="G113" s="49"/>
      <c r="H113" s="49"/>
      <c r="I113" s="35"/>
      <c r="J113" s="35"/>
      <c r="K113" s="49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</row>
    <row r="114" spans="1:99" ht="16.5" customHeight="1" x14ac:dyDescent="0.2">
      <c r="A114" s="48"/>
      <c r="B114" s="49"/>
      <c r="C114" s="49"/>
      <c r="D114" s="49"/>
      <c r="E114" s="49"/>
      <c r="F114" s="49"/>
      <c r="G114" s="49"/>
      <c r="H114" s="49"/>
      <c r="I114" s="35"/>
      <c r="J114" s="35"/>
      <c r="K114" s="49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</row>
    <row r="115" spans="1:99" ht="16.5" customHeight="1" x14ac:dyDescent="0.2">
      <c r="A115" s="48"/>
      <c r="B115" s="49"/>
      <c r="C115" s="49"/>
      <c r="D115" s="49"/>
      <c r="E115" s="49"/>
      <c r="F115" s="49"/>
      <c r="G115" s="49"/>
      <c r="H115" s="49"/>
      <c r="I115" s="35"/>
      <c r="J115" s="35"/>
      <c r="K115" s="49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</row>
    <row r="116" spans="1:99" ht="16.5" customHeight="1" x14ac:dyDescent="0.2">
      <c r="A116" s="50" t="s">
        <v>10</v>
      </c>
      <c r="B116" s="51"/>
      <c r="C116" s="52" t="s">
        <v>11</v>
      </c>
      <c r="D116" s="53"/>
      <c r="E116" s="52" t="s">
        <v>12</v>
      </c>
      <c r="F116" s="53"/>
      <c r="G116" s="52" t="s">
        <v>13</v>
      </c>
      <c r="H116" s="54"/>
      <c r="I116" s="53"/>
      <c r="J116" s="35"/>
      <c r="K116" s="49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</row>
    <row r="117" spans="1:99" ht="28.5" customHeight="1" x14ac:dyDescent="0.2">
      <c r="A117" s="55" t="s">
        <v>2</v>
      </c>
      <c r="B117" s="56"/>
      <c r="C117" s="328"/>
      <c r="D117" s="58"/>
      <c r="E117" s="57"/>
      <c r="F117" s="58"/>
      <c r="G117" s="57"/>
      <c r="H117" s="56"/>
      <c r="I117" s="58"/>
      <c r="J117" s="35"/>
      <c r="K117" s="49"/>
    </row>
    <row r="118" spans="1:99" ht="26.25" customHeight="1" x14ac:dyDescent="0.2">
      <c r="A118" s="59" t="s">
        <v>181</v>
      </c>
      <c r="B118" s="60"/>
      <c r="C118" s="327"/>
      <c r="D118" s="62"/>
      <c r="E118" s="61"/>
      <c r="F118" s="62"/>
      <c r="G118" s="61"/>
      <c r="H118" s="60"/>
      <c r="I118" s="62"/>
      <c r="J118" s="35"/>
      <c r="K118" s="49"/>
    </row>
    <row r="119" spans="1:99" ht="16.5" customHeight="1" x14ac:dyDescent="0.2">
      <c r="A119" s="22"/>
      <c r="B119" s="23"/>
      <c r="C119" s="24"/>
      <c r="D119" s="20"/>
      <c r="E119" s="20"/>
      <c r="F119" s="21"/>
      <c r="G119" s="21"/>
      <c r="H119" s="21"/>
      <c r="K119" s="25"/>
    </row>
    <row r="120" spans="1:99" s="5" customFormat="1" x14ac:dyDescent="0.2">
      <c r="A120" s="12" t="s">
        <v>3</v>
      </c>
      <c r="B120" s="2"/>
      <c r="C120" s="3"/>
      <c r="D120" s="13" t="s">
        <v>6</v>
      </c>
      <c r="E120" s="13"/>
      <c r="F120" s="16" t="s">
        <v>6</v>
      </c>
      <c r="G120" s="17"/>
      <c r="H120" s="17"/>
    </row>
    <row r="121" spans="1:99" s="5" customFormat="1" x14ac:dyDescent="0.2">
      <c r="A121" s="18" t="s">
        <v>21</v>
      </c>
      <c r="B121" s="2"/>
      <c r="C121" s="3"/>
      <c r="D121" s="13"/>
      <c r="E121" s="13"/>
      <c r="F121" s="16"/>
      <c r="G121" s="17"/>
      <c r="H121" s="17"/>
    </row>
    <row r="123" spans="1:99" s="5" customFormat="1" x14ac:dyDescent="0.2">
      <c r="A123" s="33" t="s">
        <v>152</v>
      </c>
      <c r="H123" s="17"/>
    </row>
    <row r="124" spans="1:99" s="5" customFormat="1" x14ac:dyDescent="0.2">
      <c r="A124" s="28" t="s">
        <v>108</v>
      </c>
      <c r="B124" s="2"/>
      <c r="C124" s="3"/>
      <c r="D124" s="13"/>
      <c r="E124" s="13"/>
      <c r="F124" s="16"/>
      <c r="G124" s="17"/>
    </row>
    <row r="125" spans="1:99" s="5" customFormat="1" ht="12.75" customHeight="1" x14ac:dyDescent="0.2">
      <c r="A125" s="7" t="s">
        <v>31</v>
      </c>
      <c r="B125" s="2"/>
      <c r="C125" s="3"/>
      <c r="D125" s="6"/>
      <c r="E125" s="6"/>
      <c r="H125" s="10"/>
    </row>
    <row r="126" spans="1:99" s="5" customFormat="1" ht="12.75" customHeight="1" x14ac:dyDescent="0.2">
      <c r="A126" s="7" t="s">
        <v>30</v>
      </c>
      <c r="B126" s="10"/>
      <c r="C126" s="10"/>
      <c r="D126" s="10"/>
      <c r="E126" s="10"/>
      <c r="F126" s="10"/>
      <c r="G126" s="10"/>
      <c r="H126" s="10"/>
    </row>
    <row r="127" spans="1:99" x14ac:dyDescent="0.2">
      <c r="A127" s="15"/>
      <c r="B127" s="10"/>
      <c r="C127" s="10"/>
      <c r="D127" s="10"/>
      <c r="E127" s="10"/>
      <c r="F127" s="10"/>
      <c r="G127" s="10"/>
      <c r="H127" s="11"/>
      <c r="K127" s="11"/>
    </row>
    <row r="128" spans="1:99" s="15" customFormat="1" x14ac:dyDescent="0.2">
      <c r="A128" s="7" t="s">
        <v>39</v>
      </c>
      <c r="B128" s="11"/>
      <c r="C128" s="11"/>
      <c r="D128" s="11"/>
      <c r="E128" s="11"/>
      <c r="F128" s="11"/>
      <c r="G128" s="11"/>
      <c r="H128" s="14"/>
      <c r="K128" s="14"/>
    </row>
    <row r="129" spans="1:11" s="15" customFormat="1" x14ac:dyDescent="0.2">
      <c r="A129" s="26" t="s">
        <v>32</v>
      </c>
      <c r="B129" s="14"/>
      <c r="C129" s="14"/>
      <c r="D129" s="14"/>
      <c r="E129" s="14"/>
      <c r="F129" s="14"/>
      <c r="G129" s="14"/>
      <c r="H129" s="14"/>
      <c r="K129" s="14"/>
    </row>
    <row r="130" spans="1:11" x14ac:dyDescent="0.2">
      <c r="A130" s="26"/>
      <c r="B130" s="14"/>
      <c r="C130" s="14"/>
      <c r="D130" s="14"/>
      <c r="E130" s="14"/>
      <c r="F130" s="14"/>
      <c r="G130" s="14"/>
      <c r="H130" s="11"/>
      <c r="K130" s="11"/>
    </row>
    <row r="131" spans="1:11" x14ac:dyDescent="0.2">
      <c r="A131" s="9" t="s">
        <v>5</v>
      </c>
      <c r="B131" s="11"/>
      <c r="C131" s="11"/>
      <c r="D131" s="11"/>
      <c r="E131" s="11"/>
      <c r="F131" s="11"/>
      <c r="G131" s="11"/>
      <c r="H131" s="11"/>
      <c r="K131" s="11"/>
    </row>
    <row r="132" spans="1:11" x14ac:dyDescent="0.2">
      <c r="A132" s="9"/>
      <c r="B132" s="11"/>
      <c r="C132" s="11"/>
      <c r="D132" s="11"/>
      <c r="E132" s="11"/>
      <c r="F132" s="11"/>
      <c r="G132" s="11"/>
    </row>
    <row r="133" spans="1:11" x14ac:dyDescent="0.2">
      <c r="A133" s="9" t="s">
        <v>29</v>
      </c>
    </row>
  </sheetData>
  <dataConsolidate/>
  <mergeCells count="12">
    <mergeCell ref="J106:J107"/>
    <mergeCell ref="D106:H106"/>
    <mergeCell ref="A17:F17"/>
    <mergeCell ref="A18:F18"/>
    <mergeCell ref="A3:K3"/>
    <mergeCell ref="C6:G6"/>
    <mergeCell ref="C4:K4"/>
    <mergeCell ref="C5:K5"/>
    <mergeCell ref="A6:B7"/>
    <mergeCell ref="I6:I7"/>
    <mergeCell ref="J6:J7"/>
    <mergeCell ref="K6:K7"/>
  </mergeCells>
  <phoneticPr fontId="0" type="noConversion"/>
  <printOptions horizontalCentered="1"/>
  <pageMargins left="0.39370078740157483" right="0.39370078740157483" top="1.0161111111111112" bottom="0.47244094488188981" header="0.39370078740157483" footer="0.19685039370078741"/>
  <pageSetup paperSize="9" scale="59" fitToWidth="0" fitToHeight="0" orientation="landscape" verticalDpi="300" r:id="rId1"/>
  <headerFooter scaleWithDoc="0" alignWithMargins="0">
    <oddHeader xml:space="preserve">&amp;L&amp;G&amp;CProgram spolupráce
mezi Českou republikou a Svobodným státem Sasko
2014-2020&amp;R&amp;G   </oddHeader>
    <oddFooter>Stránka &amp;P z &amp;N</oddFooter>
  </headerFooter>
  <rowBreaks count="2" manualBreakCount="2">
    <brk id="51" max="10" man="1"/>
    <brk id="102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</vt:lpstr>
      <vt:lpstr>Rozpočet!Názvy_tisku</vt:lpstr>
      <vt:lpstr>Rozpočet!Oblast_tisku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2015-08-05T09:26:56Z</cp:lastPrinted>
  <dcterms:created xsi:type="dcterms:W3CDTF">2000-04-10T10:46:44Z</dcterms:created>
  <dcterms:modified xsi:type="dcterms:W3CDTF">2015-10-15T10:22:36Z</dcterms:modified>
</cp:coreProperties>
</file>